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66925"/>
  <mc:AlternateContent xmlns:mc="http://schemas.openxmlformats.org/markup-compatibility/2006">
    <mc:Choice Requires="x15">
      <x15ac:absPath xmlns:x15ac="http://schemas.microsoft.com/office/spreadsheetml/2010/11/ac" url="https://firstmajesticom-my.sharepoint.com/personal/jlennartz_firstmajestic_com/Documents/Documents/01 - Work/FM Publications/FY2022/"/>
    </mc:Choice>
  </mc:AlternateContent>
  <xr:revisionPtr revIDLastSave="19" documentId="8_{22602538-2A6A-4F9F-BFB6-229AC69EEB3E}" xr6:coauthVersionLast="47" xr6:coauthVersionMax="47" xr10:uidLastSave="{30221D85-71FA-4B04-A8B8-FC4C0E59A5AE}"/>
  <workbookProtection workbookAlgorithmName="SHA-512" workbookHashValue="LcVlO1OqoclBz5QltBANiukLIWLRlPgUI6rXh/ttyTLl+MzsN23r+T3y17OETaqwE/s+Egmc4sm0pzwKRbLUvw==" workbookSaltValue="aY6Y0Zw7WRTiEkC6u181sw==" workbookSpinCount="100000" lockStructure="1"/>
  <bookViews>
    <workbookView xWindow="57480" yWindow="-75" windowWidth="29040" windowHeight="15720" xr2:uid="{6B0FC1B4-B4E7-427D-9217-3D3AD28E971E}"/>
  </bookViews>
  <sheets>
    <sheet name="Our People" sheetId="1" r:id="rId1"/>
    <sheet name="Water &amp; Waste" sheetId="2" r:id="rId2"/>
    <sheet name="Energy &amp; Emissions" sheetId="3" r:id="rId3"/>
    <sheet name="Reclamation &amp; Closure" sheetId="4" r:id="rId4"/>
  </sheets>
  <calcPr calcId="191028" calcOnSave="0"/>
  <fileRecoveryPr repairLoad="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9" i="1" l="1"/>
  <c r="K25" i="3" l="1"/>
  <c r="K24" i="3"/>
  <c r="K23" i="3"/>
  <c r="K22" i="3"/>
  <c r="K21" i="3"/>
  <c r="K20" i="3"/>
  <c r="K19" i="3"/>
  <c r="E38" i="2"/>
  <c r="F9" i="2"/>
  <c r="D14" i="4" l="1"/>
  <c r="E42" i="1" l="1"/>
  <c r="D42" i="1"/>
  <c r="F40" i="1"/>
  <c r="F41" i="1"/>
  <c r="F39" i="1"/>
  <c r="E36" i="1"/>
  <c r="D36" i="1"/>
  <c r="F34" i="1"/>
  <c r="F35" i="1"/>
  <c r="F33" i="1"/>
  <c r="F28" i="1"/>
  <c r="F29" i="1"/>
  <c r="F27" i="1"/>
  <c r="E30" i="1"/>
  <c r="D30" i="1"/>
  <c r="N21" i="1"/>
  <c r="M21" i="1"/>
  <c r="L21" i="1"/>
  <c r="I21" i="1"/>
  <c r="F21" i="1"/>
  <c r="N19" i="1"/>
  <c r="M19" i="1"/>
  <c r="K17" i="1"/>
  <c r="J17" i="1"/>
  <c r="L10" i="1"/>
  <c r="L11" i="1"/>
  <c r="L12" i="1"/>
  <c r="L13" i="1"/>
  <c r="L14" i="1"/>
  <c r="L15" i="1"/>
  <c r="L16" i="1"/>
  <c r="L9" i="1"/>
  <c r="L19" i="1"/>
  <c r="I19" i="1"/>
  <c r="F19" i="1"/>
  <c r="N10" i="1"/>
  <c r="N11" i="1"/>
  <c r="N12" i="1"/>
  <c r="N13" i="1"/>
  <c r="N14" i="1"/>
  <c r="N15" i="1"/>
  <c r="N16" i="1"/>
  <c r="N9" i="1"/>
  <c r="M10" i="1"/>
  <c r="M11" i="1"/>
  <c r="M12" i="1"/>
  <c r="M13" i="1"/>
  <c r="M14" i="1"/>
  <c r="M15" i="1"/>
  <c r="M16" i="1"/>
  <c r="M9" i="1"/>
  <c r="F30" i="1" l="1"/>
  <c r="E31" i="1" s="1"/>
  <c r="D31" i="1"/>
  <c r="L17" i="1"/>
  <c r="F42" i="1"/>
  <c r="E43" i="1" s="1"/>
  <c r="F36" i="1"/>
  <c r="E37" i="1" s="1"/>
  <c r="O21" i="1"/>
  <c r="O19" i="1"/>
  <c r="D43" i="1" l="1"/>
  <c r="D37" i="1"/>
  <c r="D38" i="2" l="1"/>
  <c r="E15" i="2"/>
  <c r="D15" i="2"/>
  <c r="E27" i="2"/>
  <c r="F27" i="2"/>
  <c r="G27" i="2"/>
  <c r="H27" i="2"/>
  <c r="D27" i="2"/>
  <c r="K9" i="3"/>
  <c r="K10" i="3"/>
  <c r="K11" i="3"/>
  <c r="K12" i="3"/>
  <c r="K13" i="3"/>
  <c r="K8" i="3"/>
  <c r="F10" i="2"/>
  <c r="F11" i="2"/>
  <c r="F12" i="2"/>
  <c r="F13" i="2"/>
  <c r="F8" i="2"/>
  <c r="F15" i="2" l="1"/>
  <c r="E26" i="3"/>
  <c r="F26" i="3"/>
  <c r="G26" i="3"/>
  <c r="H26" i="3"/>
  <c r="I26" i="3"/>
  <c r="J26" i="3"/>
  <c r="D26" i="3"/>
  <c r="K38" i="3" l="1"/>
  <c r="K37" i="3"/>
  <c r="O11" i="1"/>
  <c r="E39" i="3"/>
  <c r="F39" i="3"/>
  <c r="G39" i="3"/>
  <c r="H39" i="3"/>
  <c r="I39" i="3"/>
  <c r="J39" i="3"/>
  <c r="D39" i="3"/>
  <c r="K39" i="3" l="1"/>
  <c r="N17" i="1"/>
  <c r="M17" i="1"/>
  <c r="H17" i="1"/>
  <c r="G17" i="1"/>
  <c r="E17" i="1"/>
  <c r="D17" i="1"/>
  <c r="O16" i="1"/>
  <c r="I16" i="1"/>
  <c r="F16" i="1"/>
  <c r="O15" i="1"/>
  <c r="I15" i="1"/>
  <c r="F15" i="1"/>
  <c r="O14" i="1"/>
  <c r="I14" i="1"/>
  <c r="F14" i="1"/>
  <c r="O13" i="1"/>
  <c r="I13" i="1"/>
  <c r="F13" i="1"/>
  <c r="O12" i="1"/>
  <c r="I12" i="1"/>
  <c r="F12" i="1"/>
  <c r="I11" i="1"/>
  <c r="F11" i="1"/>
  <c r="O10" i="1"/>
  <c r="I10" i="1"/>
  <c r="F10" i="1"/>
  <c r="O9" i="1"/>
  <c r="I9" i="1"/>
  <c r="I17" i="1" l="1"/>
  <c r="O17" i="1"/>
  <c r="F17" i="1"/>
</calcChain>
</file>

<file path=xl/sharedStrings.xml><?xml version="1.0" encoding="utf-8"?>
<sst xmlns="http://schemas.openxmlformats.org/spreadsheetml/2006/main" count="257" uniqueCount="113">
  <si>
    <r>
      <rPr>
        <sz val="35"/>
        <color rgb="FF1F3A90"/>
        <rFont val="Arial Narrow"/>
        <family val="2"/>
      </rPr>
      <t>KEY PERFORMANCE DATA</t>
    </r>
    <r>
      <rPr>
        <sz val="35"/>
        <rFont val="Arial Narrow"/>
        <family val="2"/>
      </rPr>
      <t xml:space="preserve"> 2021</t>
    </r>
  </si>
  <si>
    <r>
      <rPr>
        <sz val="14"/>
        <color rgb="FFE19D47"/>
        <rFont val="Garamond"/>
        <family val="1"/>
      </rPr>
      <t xml:space="preserve">Our People
</t>
    </r>
    <r>
      <rPr>
        <sz val="9"/>
        <color rgb="FF595959"/>
        <rFont val="Book Antiqua"/>
        <family val="1"/>
      </rPr>
      <t>Total  workforce  by  location,  employment  type  and  gender</t>
    </r>
  </si>
  <si>
    <t>FULL-TIME EMPLOYEES</t>
  </si>
  <si>
    <t>CONTRACTORS</t>
  </si>
  <si>
    <t>TEMP &amp; PART-TIME EMPLOYEES</t>
  </si>
  <si>
    <r>
      <rPr>
        <b/>
        <sz val="8"/>
        <color rgb="FFFFFFFF"/>
        <rFont val="Trebuchet MS"/>
        <family val="2"/>
      </rPr>
      <t>TOTAL</t>
    </r>
  </si>
  <si>
    <t xml:space="preserve">MEXICO  </t>
  </si>
  <si>
    <t xml:space="preserve">F </t>
  </si>
  <si>
    <t>M</t>
  </si>
  <si>
    <t>TOTAL</t>
  </si>
  <si>
    <t>F</t>
  </si>
  <si>
    <r>
      <rPr>
        <sz val="7"/>
        <color rgb="FF231F20"/>
        <rFont val="Century Gothic"/>
        <family val="2"/>
      </rPr>
      <t>San Dimas</t>
    </r>
  </si>
  <si>
    <r>
      <rPr>
        <sz val="7"/>
        <color rgb="FF231F20"/>
        <rFont val="Century Gothic"/>
        <family val="2"/>
      </rPr>
      <t>Santa Elena</t>
    </r>
  </si>
  <si>
    <r>
      <rPr>
        <sz val="7"/>
        <color rgb="FF231F20"/>
        <rFont val="Century Gothic"/>
        <family val="2"/>
      </rPr>
      <t>La Encantada</t>
    </r>
  </si>
  <si>
    <r>
      <rPr>
        <sz val="7"/>
        <color rgb="FF231F20"/>
        <rFont val="Century Gothic"/>
        <family val="2"/>
      </rPr>
      <t>La Parrilla</t>
    </r>
  </si>
  <si>
    <r>
      <rPr>
        <sz val="7"/>
        <color rgb="FF231F20"/>
        <rFont val="Century Gothic"/>
        <family val="2"/>
      </rPr>
      <t>La Guitarra</t>
    </r>
  </si>
  <si>
    <r>
      <rPr>
        <sz val="7"/>
        <color rgb="FF231F20"/>
        <rFont val="Century Gothic"/>
        <family val="2"/>
      </rPr>
      <t>Del Toro</t>
    </r>
  </si>
  <si>
    <r>
      <rPr>
        <sz val="7"/>
        <color rgb="FF231F20"/>
        <rFont val="Century Gothic"/>
        <family val="2"/>
      </rPr>
      <t>San Martín</t>
    </r>
  </si>
  <si>
    <r>
      <rPr>
        <sz val="7"/>
        <color rgb="FF231F20"/>
        <rFont val="Century Gothic"/>
        <family val="2"/>
      </rPr>
      <t>Offices, Exploration, Central Shop</t>
    </r>
  </si>
  <si>
    <r>
      <rPr>
        <b/>
        <sz val="7"/>
        <color rgb="FF231F20"/>
        <rFont val="Century Gothic"/>
        <family val="2"/>
      </rPr>
      <t>MEXICO TOTAL</t>
    </r>
  </si>
  <si>
    <r>
      <rPr>
        <b/>
        <sz val="10"/>
        <color rgb="FFE19D47"/>
        <rFont val="Trebuchet MS"/>
        <family val="2"/>
      </rPr>
      <t>CANADA</t>
    </r>
  </si>
  <si>
    <r>
      <rPr>
        <sz val="7"/>
        <color rgb="FF231F20"/>
        <rFont val="Century Gothic"/>
        <family val="2"/>
      </rPr>
      <t>Vancouver Corporate Office</t>
    </r>
  </si>
  <si>
    <t>UNITED STATES OF AMERICA</t>
  </si>
  <si>
    <t>Jerritt Canyon</t>
  </si>
  <si>
    <r>
      <rPr>
        <sz val="9"/>
        <color rgb="FF595959"/>
        <rFont val="Book Antiqua"/>
        <family val="1"/>
      </rPr>
      <t xml:space="preserve">New  employee  hires  and  turnover
</t>
    </r>
    <r>
      <rPr>
        <sz val="7"/>
        <color rgb="FF231F20"/>
        <rFont val="Book Antiqua"/>
        <family val="1"/>
      </rPr>
      <t xml:space="preserve">
</t>
    </r>
  </si>
  <si>
    <t>New employee hires by country, age group and gender*</t>
  </si>
  <si>
    <t>MEXICO</t>
  </si>
  <si>
    <t>Age &lt;30</t>
  </si>
  <si>
    <t>Age between 30 and 50</t>
  </si>
  <si>
    <t>Age &gt;50</t>
  </si>
  <si>
    <r>
      <rPr>
        <sz val="7"/>
        <color rgb="FF231F20"/>
        <rFont val="Century Gothic"/>
        <family val="2"/>
      </rPr>
      <t>TOTAL</t>
    </r>
  </si>
  <si>
    <r>
      <rPr>
        <b/>
        <sz val="7"/>
        <color rgb="FF231F20"/>
        <rFont val="Century Gothic"/>
        <family val="2"/>
      </rPr>
      <t>% of new hires</t>
    </r>
  </si>
  <si>
    <t>CANADA</t>
  </si>
  <si>
    <r>
      <rPr>
        <sz val="7"/>
        <color rgb="FF595959"/>
        <rFont val="Trebuchet MS"/>
        <family val="2"/>
      </rPr>
      <t>*excluding contractors</t>
    </r>
  </si>
  <si>
    <r>
      <rPr>
        <sz val="14"/>
        <color theme="8" tint="-0.249977111117893"/>
        <rFont val="Garamond"/>
        <family val="1"/>
      </rPr>
      <t>Water Management</t>
    </r>
    <r>
      <rPr>
        <sz val="14"/>
        <color rgb="FFE19D47"/>
        <rFont val="Garamond"/>
        <family val="1"/>
      </rPr>
      <t xml:space="preserve">
</t>
    </r>
    <r>
      <rPr>
        <sz val="9"/>
        <color rgb="FF595959"/>
        <rFont val="Book Antiqua"/>
        <family val="1"/>
      </rPr>
      <t>Water Withdrawal (m³)</t>
    </r>
  </si>
  <si>
    <t>GROUNDWATER</t>
  </si>
  <si>
    <t>MINE DEWATERING</t>
  </si>
  <si>
    <t>La Encantada</t>
  </si>
  <si>
    <t>-</t>
  </si>
  <si>
    <t>Total</t>
  </si>
  <si>
    <r>
      <rPr>
        <sz val="14"/>
        <color theme="8" tint="-0.249977111117893"/>
        <rFont val="Garamond"/>
        <family val="1"/>
      </rPr>
      <t>Mining Waste</t>
    </r>
    <r>
      <rPr>
        <sz val="14"/>
        <color rgb="FFE19D47"/>
        <rFont val="Garamond"/>
        <family val="1"/>
      </rPr>
      <t xml:space="preserve">
</t>
    </r>
    <r>
      <rPr>
        <sz val="9"/>
        <color rgb="FF595959"/>
        <rFont val="Book Antiqua"/>
        <family val="1"/>
      </rPr>
      <t>Waste by Type and Disposal Method (tonnes)</t>
    </r>
  </si>
  <si>
    <t>HAZARDOUS WASTE</t>
  </si>
  <si>
    <t>NON-HAZARDOUS WASTE</t>
  </si>
  <si>
    <t>RECYCLED</t>
  </si>
  <si>
    <t>SECURED LANDFILL</t>
  </si>
  <si>
    <t>ENERGY RECOVERY</t>
  </si>
  <si>
    <t>LANDFILL</t>
  </si>
  <si>
    <t>Total Amounts of Overburden, Rock, Tailings, and Sludges (tonnes)</t>
  </si>
  <si>
    <t>TAILINGS</t>
  </si>
  <si>
    <t>WASTE ROCK</t>
  </si>
  <si>
    <r>
      <rPr>
        <sz val="14"/>
        <color theme="9"/>
        <rFont val="Garamond"/>
        <family val="1"/>
      </rPr>
      <t>Energy</t>
    </r>
    <r>
      <rPr>
        <sz val="14"/>
        <color rgb="FFE19D47"/>
        <rFont val="Garamond"/>
        <family val="1"/>
      </rPr>
      <t xml:space="preserve">
</t>
    </r>
    <r>
      <rPr>
        <sz val="9"/>
        <color rgb="FF595959"/>
        <rFont val="Book Antiqua"/>
        <family val="1"/>
      </rPr>
      <t>Energy Consumption within the Organization</t>
    </r>
  </si>
  <si>
    <t>NON-RENEWABLE ENERGY SOURCES</t>
  </si>
  <si>
    <t>SAN DIMAS</t>
  </si>
  <si>
    <t>SANTA ELENA</t>
  </si>
  <si>
    <t>LA ENCANTADA</t>
  </si>
  <si>
    <t>LA PARILLA</t>
  </si>
  <si>
    <t>LA GUITARRA</t>
  </si>
  <si>
    <t>DEL TORO</t>
  </si>
  <si>
    <t>SAN MARTÍN</t>
  </si>
  <si>
    <t>Diesel (litres)</t>
  </si>
  <si>
    <t>Gasoline (litres)</t>
  </si>
  <si>
    <t>Liquefied Natural Gas, LNG (litres)</t>
  </si>
  <si>
    <t>Liquefied Petroleum Gas, LPG (kg)</t>
  </si>
  <si>
    <t>Purchased electricity (KWh)</t>
  </si>
  <si>
    <t>Coal (tonnes)</t>
  </si>
  <si>
    <t>RENEWABLE ENERGY SOURCES</t>
  </si>
  <si>
    <t>Hydroelectricity (KWh)</t>
  </si>
  <si>
    <t>ENERGY CONSUMPTION BY SOURCE (GJ)</t>
  </si>
  <si>
    <t>Diesel</t>
  </si>
  <si>
    <t>Gasoline</t>
  </si>
  <si>
    <t>Liquefied Natural Gas, LNG</t>
  </si>
  <si>
    <t>Liquefied Petroleum Gas, LPG</t>
  </si>
  <si>
    <t>Purchased electricity</t>
  </si>
  <si>
    <t>Coal</t>
  </si>
  <si>
    <t>Hydroelectricity</t>
  </si>
  <si>
    <t xml:space="preserve">• Data presented in KWh and GJ are obtained through direct readings
• Las Truchas hydroelectric dam provides electricity to San Dimas
• Calorific values of each fuel source is determined utilizing factors published by the Mexico Ministry of Environment and Natural Resources (SEMARNAT)
</t>
  </si>
  <si>
    <t>ENERGY INTENSITY</t>
  </si>
  <si>
    <t>Total energy consumption (GJ) per tonne of ore processed</t>
  </si>
  <si>
    <r>
      <rPr>
        <sz val="14"/>
        <color theme="9"/>
        <rFont val="Garamond"/>
        <family val="1"/>
      </rPr>
      <t>Emissions</t>
    </r>
    <r>
      <rPr>
        <sz val="14"/>
        <color rgb="FFE19D47"/>
        <rFont val="Garamond"/>
        <family val="1"/>
      </rPr>
      <t xml:space="preserve">
</t>
    </r>
    <r>
      <rPr>
        <sz val="9"/>
        <color rgb="FF595959"/>
        <rFont val="Book Antiqua"/>
        <family val="1"/>
      </rPr>
      <t>Greenhouse gas (GHG) emissions from the organizaiton</t>
    </r>
  </si>
  <si>
    <t>Direct (Scope 1) and Indirect (Scope 2) GHG Emissions</t>
  </si>
  <si>
    <t>Scope 1  (tCO2e)</t>
  </si>
  <si>
    <t>Scope 2  (tCO2e)</t>
  </si>
  <si>
    <t>Total Scope 1+2 (tCO2e)</t>
  </si>
  <si>
    <t>GHG Emissions Intensity</t>
  </si>
  <si>
    <t>Emissions produced per tonne of ore processed (tCO2e/tonne ore)</t>
  </si>
  <si>
    <t xml:space="preserve">• GHG emissions include CO2, CH4 and N2O within emission factors
• GHG emissions intensity includes both Scope 1 and Scope 2 in the intensity calculation
• GHG values are calculated by First Majestic and are externally audited
</t>
  </si>
  <si>
    <r>
      <rPr>
        <sz val="14"/>
        <color theme="7" tint="-0.249977111117893"/>
        <rFont val="Garamond"/>
        <family val="1"/>
      </rPr>
      <t>Reclamation and Closure</t>
    </r>
    <r>
      <rPr>
        <sz val="14"/>
        <color rgb="FFE19D47"/>
        <rFont val="Garamond"/>
        <family val="1"/>
      </rPr>
      <t xml:space="preserve">
</t>
    </r>
    <r>
      <rPr>
        <sz val="9"/>
        <color rgb="FF595959"/>
        <rFont val="Book Antiqua"/>
        <family val="1"/>
      </rPr>
      <t>Amount of Land Owned or Leased, and Managed for Production Activities or Extractive Use Disturbed or Rehabilitated (Hectares)</t>
    </r>
  </si>
  <si>
    <t>Location</t>
  </si>
  <si>
    <t>AREA REFORESTED IN 2021 (Hectares)</t>
  </si>
  <si>
    <t>KEY ACTIVITIES</t>
  </si>
  <si>
    <t>Due to residual COVID-19 impacts, minimal reforestation activites were undertaken in 2021.</t>
  </si>
  <si>
    <t xml:space="preserve">Over 2,000 plants established. These included over 20 different plant species, including various agave, trees, sedges,  evergreens, and cactii. Specific examples include bacanora and durangenesis agave, Mezquite, Mammillaria grahamii, Nolina cespitifera, and the endangered species Cephalocereus senilis (Cabeza de Viejo). </t>
  </si>
  <si>
    <t>Over 4,400 plants established. These consisted of four primary species: Agave lechuguilla, Agave scabra, Opuntia engelmannii, and Euphorbia antisphilitica.</t>
  </si>
  <si>
    <t>No further reforestation activities taken due to facility closure.</t>
  </si>
  <si>
    <t>1,200 plants of species Pinnus pseudostrobus were established in the reforested area. The reforestation activities were undertaken as a campaign alongside the Godinez ejido, the Bienes Communales organization, and the La Albarrada community.</t>
  </si>
  <si>
    <t>Reforested areas around the town of Súchil, planting 250 Agave duranguensis and 1,400 Optunia plants of various species.</t>
  </si>
  <si>
    <t>Note: Total headcount values do not match those published in the 2021 FMSC Sustainability Report. This discrepancy is due to the utilization of separate HR management systems collecting different aspects of our human capital data. FMSC is working to consolidate systems and improve future data quality.</t>
  </si>
  <si>
    <t>Month</t>
  </si>
  <si>
    <t>Turnover Rate</t>
  </si>
  <si>
    <t xml:space="preserve">Employee turnover rate by month, inclusive of all full-time, permanent employees*
</t>
  </si>
  <si>
    <t>January</t>
  </si>
  <si>
    <t>February</t>
  </si>
  <si>
    <t>March</t>
  </si>
  <si>
    <t>April</t>
  </si>
  <si>
    <t>May</t>
  </si>
  <si>
    <t>June</t>
  </si>
  <si>
    <t>July</t>
  </si>
  <si>
    <t>August</t>
  </si>
  <si>
    <t>September</t>
  </si>
  <si>
    <t>October</t>
  </si>
  <si>
    <t>November</t>
  </si>
  <si>
    <t>December</t>
  </si>
  <si>
    <t>TOTAL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</si>
</sst>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numFmt numFmtId="166" formatCode="0.000"/>
  </numFmts>
  <fonts count="37" x14ac:knownFonts="1">
    <font>
      <sz val="11"/>
      <color theme="1"/>
      <name val="Calibri"/>
      <family val="2"/>
      <scheme val="minor"/>
    </font>
    <font>
      <sz val="10"/>
      <color rgb="FF000000"/>
      <name val="Times New Roman"/>
      <family val="1"/>
    </font>
    <font>
      <sz val="35"/>
      <name val="Arial Narrow"/>
      <family val="2"/>
    </font>
    <font>
      <sz val="35"/>
      <color rgb="FF1F3A90"/>
      <name val="Arial Narrow"/>
      <family val="2"/>
    </font>
    <font>
      <sz val="14"/>
      <color rgb="FFE19D47"/>
      <name val="Garamond"/>
      <family val="1"/>
    </font>
    <font>
      <sz val="9"/>
      <color rgb="FF595959"/>
      <name val="Book Antiqua"/>
      <family val="1"/>
    </font>
    <font>
      <b/>
      <sz val="8"/>
      <name val="Trebuchet MS"/>
      <family val="2"/>
    </font>
    <font>
      <b/>
      <sz val="8"/>
      <color rgb="FF595959"/>
      <name val="Trebuchet MS"/>
      <family val="2"/>
    </font>
    <font>
      <b/>
      <sz val="8"/>
      <color rgb="FFFFFFFF"/>
      <name val="Trebuchet MS"/>
      <family val="2"/>
    </font>
    <font>
      <b/>
      <sz val="8"/>
      <color theme="9"/>
      <name val="Trebuchet MS"/>
      <family val="2"/>
    </font>
    <font>
      <b/>
      <sz val="10"/>
      <color theme="9"/>
      <name val="Times New Roman"/>
      <family val="1"/>
    </font>
    <font>
      <sz val="7"/>
      <name val="Century Gothic"/>
      <family val="2"/>
    </font>
    <font>
      <sz val="7"/>
      <color rgb="FF231F20"/>
      <name val="Century Gothic"/>
      <family val="2"/>
    </font>
    <font>
      <b/>
      <sz val="7"/>
      <name val="Century Gothic"/>
      <family val="2"/>
    </font>
    <font>
      <b/>
      <sz val="7"/>
      <color rgb="FF231F20"/>
      <name val="Century Gothic"/>
      <family val="2"/>
    </font>
    <font>
      <sz val="7"/>
      <name val="Trebuchet MS"/>
      <family val="2"/>
    </font>
    <font>
      <sz val="7"/>
      <color rgb="FF595959"/>
      <name val="Trebuchet MS"/>
      <family val="2"/>
    </font>
    <font>
      <sz val="9"/>
      <color theme="2" tint="-0.749992370372631"/>
      <name val="Book Antiqua"/>
      <family val="1"/>
    </font>
    <font>
      <sz val="14"/>
      <color theme="8" tint="-0.249977111117893"/>
      <name val="Garamond"/>
      <family val="1"/>
    </font>
    <font>
      <sz val="9"/>
      <color theme="2" tint="-0.499984740745262"/>
      <name val="Book Antiqua"/>
      <family val="1"/>
    </font>
    <font>
      <sz val="10"/>
      <color theme="2" tint="-0.499984740745262"/>
      <name val="Times New Roman"/>
      <family val="1"/>
    </font>
    <font>
      <sz val="14"/>
      <color theme="7" tint="-0.249977111117893"/>
      <name val="Garamond"/>
      <family val="1"/>
    </font>
    <font>
      <sz val="14"/>
      <color theme="9"/>
      <name val="Garamond"/>
      <family val="1"/>
    </font>
    <font>
      <b/>
      <sz val="8"/>
      <color theme="8"/>
      <name val="Trebuchet MS"/>
      <family val="2"/>
    </font>
    <font>
      <b/>
      <sz val="8"/>
      <color rgb="FF0070C0"/>
      <name val="Trebuchet MS"/>
      <family val="2"/>
    </font>
    <font>
      <sz val="8"/>
      <color theme="9"/>
      <name val="Trebuchet MS"/>
      <family val="2"/>
    </font>
    <font>
      <sz val="7"/>
      <color theme="9"/>
      <name val="Century Gothic"/>
      <family val="2"/>
    </font>
    <font>
      <b/>
      <sz val="8"/>
      <color theme="7" tint="-0.249977111117893"/>
      <name val="Trebuchet MS"/>
      <family val="2"/>
    </font>
    <font>
      <b/>
      <sz val="10"/>
      <color theme="5" tint="0.39997558519241921"/>
      <name val="Trebuchet MS"/>
      <family val="2"/>
    </font>
    <font>
      <b/>
      <sz val="10"/>
      <name val="Trebuchet MS"/>
      <family val="2"/>
    </font>
    <font>
      <b/>
      <sz val="10"/>
      <color rgb="FFE19D47"/>
      <name val="Trebuchet MS"/>
      <family val="2"/>
    </font>
    <font>
      <b/>
      <sz val="10"/>
      <color theme="9"/>
      <name val="Trebuchet MS"/>
      <family val="2"/>
    </font>
    <font>
      <sz val="10"/>
      <color rgb="FF000000"/>
      <name val="Trebuchet MS"/>
      <family val="2"/>
    </font>
    <font>
      <sz val="10"/>
      <color rgb="FF000000"/>
      <name val="Book Antiqua"/>
      <family val="1"/>
    </font>
    <font>
      <sz val="7"/>
      <color rgb="FF231F20"/>
      <name val="Book Antiqua"/>
      <family val="1"/>
    </font>
    <font>
      <sz val="7"/>
      <color rgb="FF000000"/>
      <name val="Book Antiqua"/>
      <family val="1"/>
    </font>
    <font>
      <sz val="5"/>
      <name val="Century Gothic"/>
      <family val="2"/>
    </font>
  </fonts>
  <fills count="10">
    <fill>
      <patternFill patternType="none"/>
    </fill>
    <fill>
      <patternFill patternType="gray125"/>
    </fill>
    <fill>
      <patternFill patternType="solid">
        <fgColor rgb="FFF4DCBF"/>
      </patternFill>
    </fill>
    <fill>
      <patternFill patternType="solid">
        <fgColor rgb="FFF1D2AD"/>
      </patternFill>
    </fill>
    <fill>
      <patternFill patternType="solid">
        <fgColor rgb="FFE19D47"/>
      </patternFill>
    </fill>
    <fill>
      <patternFill patternType="solid">
        <fgColor rgb="FFF0F0ED"/>
      </patternFill>
    </fill>
    <fill>
      <patternFill patternType="solid">
        <fgColor theme="2"/>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1C297"/>
        <bgColor indexed="64"/>
      </patternFill>
    </fill>
  </fills>
  <borders count="11">
    <border>
      <left/>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diagonal/>
    </border>
    <border>
      <left/>
      <right/>
      <top style="thin">
        <color theme="0"/>
      </top>
      <bottom style="thin">
        <color theme="0"/>
      </bottom>
      <diagonal/>
    </border>
    <border>
      <left style="thin">
        <color theme="0"/>
      </left>
      <right style="thin">
        <color theme="0"/>
      </right>
      <top/>
      <bottom style="thin">
        <color theme="0"/>
      </bottom>
      <diagonal/>
    </border>
    <border>
      <left style="thin">
        <color theme="0"/>
      </left>
      <right style="thin">
        <color theme="0"/>
      </right>
      <top/>
      <bottom/>
      <diagonal/>
    </border>
    <border>
      <left style="thin">
        <color theme="0"/>
      </left>
      <right/>
      <top/>
      <bottom style="thin">
        <color theme="0"/>
      </bottom>
      <diagonal/>
    </border>
    <border>
      <left/>
      <right/>
      <top/>
      <bottom style="thin">
        <color theme="0"/>
      </bottom>
      <diagonal/>
    </border>
    <border>
      <left/>
      <right style="thin">
        <color theme="0"/>
      </right>
      <top/>
      <bottom style="thin">
        <color theme="0"/>
      </bottom>
      <diagonal/>
    </border>
  </borders>
  <cellStyleXfs count="1">
    <xf numFmtId="0" fontId="0" fillId="0" borderId="0"/>
  </cellStyleXfs>
  <cellXfs count="177">
    <xf numFmtId="0" fontId="0" fillId="0" borderId="0" xfId="0"/>
    <xf numFmtId="0" fontId="1" fillId="0" borderId="1" xfId="0" applyFont="1" applyBorder="1" applyAlignment="1">
      <alignment horizontal="left" vertical="top"/>
    </xf>
    <xf numFmtId="0" fontId="0" fillId="0" borderId="1" xfId="0" applyBorder="1"/>
    <xf numFmtId="0" fontId="1" fillId="0" borderId="1" xfId="0" applyFont="1" applyBorder="1" applyAlignment="1">
      <alignment horizontal="left" vertical="top" wrapText="1"/>
    </xf>
    <xf numFmtId="0" fontId="1" fillId="0" borderId="1" xfId="0" applyFont="1" applyBorder="1" applyAlignment="1">
      <alignment horizontal="left" vertical="top" wrapText="1" indent="4"/>
    </xf>
    <xf numFmtId="0" fontId="1" fillId="0" borderId="1" xfId="0" applyFont="1" applyBorder="1" applyAlignment="1">
      <alignment horizontal="left" vertical="center" wrapText="1"/>
    </xf>
    <xf numFmtId="0" fontId="9" fillId="0" borderId="1" xfId="0" applyFont="1" applyBorder="1" applyAlignment="1">
      <alignment horizontal="left" vertical="top" wrapText="1" indent="4"/>
    </xf>
    <xf numFmtId="0" fontId="10" fillId="0" borderId="1" xfId="0" applyFont="1" applyBorder="1" applyAlignment="1">
      <alignment horizontal="left" vertical="top" wrapText="1" indent="4"/>
    </xf>
    <xf numFmtId="0" fontId="10" fillId="0" borderId="1" xfId="0" applyFont="1" applyBorder="1" applyAlignment="1">
      <alignment horizontal="left" vertical="top"/>
    </xf>
    <xf numFmtId="1" fontId="12" fillId="5" borderId="1" xfId="0" applyNumberFormat="1" applyFont="1" applyFill="1" applyBorder="1" applyAlignment="1">
      <alignment horizontal="right" vertical="top" shrinkToFit="1"/>
    </xf>
    <xf numFmtId="3" fontId="12" fillId="5" borderId="1" xfId="0" applyNumberFormat="1" applyFont="1" applyFill="1" applyBorder="1" applyAlignment="1">
      <alignment horizontal="right" vertical="top" shrinkToFit="1"/>
    </xf>
    <xf numFmtId="0" fontId="11" fillId="5" borderId="1" xfId="0" applyFont="1" applyFill="1" applyBorder="1" applyAlignment="1">
      <alignment horizontal="right" vertical="top" wrapText="1"/>
    </xf>
    <xf numFmtId="0" fontId="6" fillId="0" borderId="1" xfId="0" applyFont="1" applyBorder="1" applyAlignment="1">
      <alignment horizontal="left" vertical="top" wrapText="1" indent="5"/>
    </xf>
    <xf numFmtId="0" fontId="1" fillId="0" borderId="1" xfId="0" applyFont="1" applyBorder="1" applyAlignment="1">
      <alignment horizontal="left" wrapText="1"/>
    </xf>
    <xf numFmtId="9" fontId="14" fillId="5" borderId="1" xfId="0" applyNumberFormat="1" applyFont="1" applyFill="1" applyBorder="1" applyAlignment="1">
      <alignment horizontal="right" vertical="top" shrinkToFit="1"/>
    </xf>
    <xf numFmtId="0" fontId="15" fillId="0" borderId="1" xfId="0" applyFont="1" applyBorder="1" applyAlignment="1">
      <alignment horizontal="left" vertical="top" wrapText="1"/>
    </xf>
    <xf numFmtId="0" fontId="11" fillId="0" borderId="1" xfId="0" applyFont="1" applyBorder="1" applyAlignment="1">
      <alignment horizontal="left" vertical="top" wrapText="1"/>
    </xf>
    <xf numFmtId="1" fontId="12" fillId="0" borderId="1" xfId="0" applyNumberFormat="1" applyFont="1" applyBorder="1" applyAlignment="1">
      <alignment horizontal="right" vertical="top" shrinkToFit="1"/>
    </xf>
    <xf numFmtId="0" fontId="11" fillId="0" borderId="1" xfId="0" applyFont="1" applyBorder="1" applyAlignment="1">
      <alignment horizontal="right" vertical="top" wrapText="1"/>
    </xf>
    <xf numFmtId="0" fontId="6" fillId="0" borderId="1" xfId="0" applyFont="1" applyBorder="1" applyAlignment="1">
      <alignment horizontal="center" vertical="top" wrapText="1"/>
    </xf>
    <xf numFmtId="3" fontId="12" fillId="0" borderId="1" xfId="0" applyNumberFormat="1" applyFont="1" applyBorder="1" applyAlignment="1">
      <alignment horizontal="left" vertical="top" indent="5" shrinkToFit="1"/>
    </xf>
    <xf numFmtId="3" fontId="12" fillId="0" borderId="1" xfId="0" applyNumberFormat="1" applyFont="1" applyBorder="1" applyAlignment="1">
      <alignment horizontal="right" vertical="top" shrinkToFit="1"/>
    </xf>
    <xf numFmtId="1" fontId="12" fillId="6" borderId="1" xfId="0" applyNumberFormat="1" applyFont="1" applyFill="1" applyBorder="1" applyAlignment="1">
      <alignment horizontal="right" vertical="top" shrinkToFit="1"/>
    </xf>
    <xf numFmtId="0" fontId="24" fillId="0" borderId="1" xfId="0" applyFont="1" applyBorder="1" applyAlignment="1">
      <alignment horizontal="right" vertical="top"/>
    </xf>
    <xf numFmtId="0" fontId="23" fillId="0" borderId="1" xfId="0" applyFont="1" applyBorder="1" applyAlignment="1">
      <alignment horizontal="right" vertical="top"/>
    </xf>
    <xf numFmtId="0" fontId="20" fillId="0" borderId="1" xfId="0" applyFont="1" applyBorder="1" applyAlignment="1">
      <alignment horizontal="left" vertical="top"/>
    </xf>
    <xf numFmtId="0" fontId="26" fillId="0" borderId="1" xfId="0" applyFont="1" applyBorder="1" applyAlignment="1">
      <alignment horizontal="center" vertical="top" wrapText="1"/>
    </xf>
    <xf numFmtId="0" fontId="25" fillId="0" borderId="1" xfId="0" applyFont="1" applyBorder="1" applyAlignment="1">
      <alignment horizontal="center" vertical="top" wrapText="1"/>
    </xf>
    <xf numFmtId="0" fontId="27" fillId="0" borderId="1" xfId="0" applyFont="1" applyBorder="1" applyAlignment="1">
      <alignment horizontal="right" vertical="center" wrapText="1"/>
    </xf>
    <xf numFmtId="3" fontId="12" fillId="5" borderId="1" xfId="0" quotePrefix="1" applyNumberFormat="1" applyFont="1" applyFill="1" applyBorder="1" applyAlignment="1">
      <alignment horizontal="right" vertical="top" shrinkToFit="1"/>
    </xf>
    <xf numFmtId="1" fontId="12" fillId="5" borderId="1" xfId="0" quotePrefix="1" applyNumberFormat="1" applyFont="1" applyFill="1" applyBorder="1" applyAlignment="1">
      <alignment horizontal="right" vertical="top" shrinkToFit="1"/>
    </xf>
    <xf numFmtId="165" fontId="12" fillId="5" borderId="1" xfId="0" applyNumberFormat="1" applyFont="1" applyFill="1" applyBorder="1" applyAlignment="1">
      <alignment horizontal="right" vertical="top" shrinkToFit="1"/>
    </xf>
    <xf numFmtId="3" fontId="6" fillId="0" borderId="1" xfId="0" applyNumberFormat="1" applyFont="1" applyBorder="1" applyAlignment="1">
      <alignment horizontal="left" vertical="top" wrapText="1" indent="5"/>
    </xf>
    <xf numFmtId="3" fontId="1" fillId="0" borderId="1" xfId="0" applyNumberFormat="1" applyFont="1" applyBorder="1" applyAlignment="1">
      <alignment horizontal="left" vertical="top"/>
    </xf>
    <xf numFmtId="3" fontId="14" fillId="6" borderId="1" xfId="0" applyNumberFormat="1" applyFont="1" applyFill="1" applyBorder="1" applyAlignment="1">
      <alignment horizontal="right" vertical="top" shrinkToFit="1"/>
    </xf>
    <xf numFmtId="166" fontId="12" fillId="0" borderId="1" xfId="0" quotePrefix="1" applyNumberFormat="1" applyFont="1" applyBorder="1" applyAlignment="1">
      <alignment horizontal="right" vertical="center" shrinkToFit="1"/>
    </xf>
    <xf numFmtId="1" fontId="14" fillId="6" borderId="1" xfId="0" quotePrefix="1" applyNumberFormat="1" applyFont="1" applyFill="1" applyBorder="1" applyAlignment="1">
      <alignment horizontal="right" vertical="top" shrinkToFit="1"/>
    </xf>
    <xf numFmtId="1" fontId="14" fillId="6" borderId="1" xfId="0" applyNumberFormat="1" applyFont="1" applyFill="1" applyBorder="1" applyAlignment="1">
      <alignment horizontal="right" vertical="top" shrinkToFit="1"/>
    </xf>
    <xf numFmtId="3" fontId="14" fillId="6" borderId="1" xfId="0" applyNumberFormat="1" applyFont="1" applyFill="1" applyBorder="1" applyAlignment="1">
      <alignment vertical="top" shrinkToFit="1"/>
    </xf>
    <xf numFmtId="0" fontId="13" fillId="6" borderId="1" xfId="0" applyFont="1" applyFill="1" applyBorder="1" applyAlignment="1">
      <alignment horizontal="right" vertical="top" wrapText="1"/>
    </xf>
    <xf numFmtId="164" fontId="12" fillId="0" borderId="1" xfId="0" applyNumberFormat="1" applyFont="1" applyBorder="1" applyAlignment="1">
      <alignment horizontal="right" vertical="top" shrinkToFit="1"/>
    </xf>
    <xf numFmtId="164" fontId="14" fillId="0" borderId="1" xfId="0" applyNumberFormat="1" applyFont="1" applyBorder="1" applyAlignment="1">
      <alignment horizontal="right" vertical="top" shrinkToFit="1"/>
    </xf>
    <xf numFmtId="9" fontId="12" fillId="0" borderId="1" xfId="0" applyNumberFormat="1" applyFont="1" applyBorder="1" applyAlignment="1">
      <alignment horizontal="right" vertical="top" shrinkToFit="1"/>
    </xf>
    <xf numFmtId="0" fontId="28" fillId="0" borderId="1" xfId="0" applyFont="1" applyBorder="1" applyAlignment="1">
      <alignment horizontal="right" vertical="center" wrapText="1"/>
    </xf>
    <xf numFmtId="0" fontId="31" fillId="0" borderId="1" xfId="0" applyFont="1" applyBorder="1" applyAlignment="1">
      <alignment horizontal="left" vertical="top" wrapText="1" indent="4"/>
    </xf>
    <xf numFmtId="0" fontId="28" fillId="0" borderId="1" xfId="0" applyFont="1" applyBorder="1" applyAlignment="1">
      <alignment horizontal="left" vertical="top" wrapText="1"/>
    </xf>
    <xf numFmtId="0" fontId="28" fillId="0" borderId="1" xfId="0" applyFont="1" applyBorder="1" applyAlignment="1">
      <alignment horizontal="center" vertical="top" wrapText="1"/>
    </xf>
    <xf numFmtId="0" fontId="31" fillId="0" borderId="1" xfId="0" applyFont="1" applyBorder="1" applyAlignment="1">
      <alignment horizontal="left" vertical="top"/>
    </xf>
    <xf numFmtId="0" fontId="32" fillId="0" borderId="1" xfId="0" applyFont="1" applyBorder="1" applyAlignment="1">
      <alignment horizontal="left" wrapText="1"/>
    </xf>
    <xf numFmtId="0" fontId="32" fillId="0" borderId="1" xfId="0" applyFont="1" applyBorder="1" applyAlignment="1">
      <alignment horizontal="left" vertical="top"/>
    </xf>
    <xf numFmtId="0" fontId="33" fillId="0" borderId="1" xfId="0" applyFont="1" applyBorder="1" applyAlignment="1">
      <alignment horizontal="left" vertical="top"/>
    </xf>
    <xf numFmtId="0" fontId="33" fillId="0" borderId="1" xfId="0" applyFont="1" applyBorder="1" applyAlignment="1">
      <alignment horizontal="left" vertical="top" wrapText="1"/>
    </xf>
    <xf numFmtId="0" fontId="33" fillId="0" borderId="1" xfId="0" applyFont="1" applyBorder="1" applyAlignment="1">
      <alignment vertical="top" wrapText="1"/>
    </xf>
    <xf numFmtId="9" fontId="14" fillId="0" borderId="1" xfId="0" applyNumberFormat="1" applyFont="1" applyBorder="1" applyAlignment="1">
      <alignment horizontal="right" vertical="top" shrinkToFit="1"/>
    </xf>
    <xf numFmtId="0" fontId="33" fillId="0" borderId="2" xfId="0" applyFont="1" applyBorder="1" applyAlignment="1">
      <alignment horizontal="left" vertical="center" wrapText="1"/>
    </xf>
    <xf numFmtId="0" fontId="28" fillId="0" borderId="2" xfId="0" applyFont="1" applyBorder="1" applyAlignment="1">
      <alignment horizontal="left" vertical="center" wrapText="1"/>
    </xf>
    <xf numFmtId="0" fontId="1" fillId="0" borderId="2" xfId="0" applyFont="1" applyBorder="1" applyAlignment="1">
      <alignment horizontal="left" vertical="center" wrapText="1"/>
    </xf>
    <xf numFmtId="0" fontId="1" fillId="0" borderId="2" xfId="0" applyFont="1" applyBorder="1" applyAlignment="1">
      <alignment horizontal="left" wrapText="1"/>
    </xf>
    <xf numFmtId="0" fontId="32" fillId="0" borderId="2" xfId="0" applyFont="1" applyBorder="1" applyAlignment="1">
      <alignment horizontal="left" wrapText="1"/>
    </xf>
    <xf numFmtId="0" fontId="33" fillId="0" borderId="3" xfId="0" applyFont="1" applyBorder="1" applyAlignment="1">
      <alignment horizontal="left" vertical="top"/>
    </xf>
    <xf numFmtId="0" fontId="31" fillId="0" borderId="3" xfId="0" applyFont="1" applyBorder="1" applyAlignment="1">
      <alignment horizontal="left" vertical="top"/>
    </xf>
    <xf numFmtId="0" fontId="1" fillId="0" borderId="3" xfId="0" applyFont="1" applyBorder="1" applyAlignment="1">
      <alignment horizontal="left" vertical="top"/>
    </xf>
    <xf numFmtId="0" fontId="32" fillId="0" borderId="3" xfId="0" applyFont="1" applyBorder="1" applyAlignment="1">
      <alignment horizontal="left" vertical="top"/>
    </xf>
    <xf numFmtId="0" fontId="33" fillId="0" borderId="4" xfId="0" applyFont="1" applyBorder="1" applyAlignment="1">
      <alignment horizontal="left" vertical="top" wrapText="1"/>
    </xf>
    <xf numFmtId="0" fontId="1" fillId="0" borderId="6" xfId="0" applyFont="1" applyBorder="1" applyAlignment="1">
      <alignment horizontal="left" vertical="top"/>
    </xf>
    <xf numFmtId="2" fontId="12" fillId="5" borderId="1" xfId="0" quotePrefix="1" applyNumberFormat="1" applyFont="1" applyFill="1" applyBorder="1" applyAlignment="1">
      <alignment horizontal="right" vertical="top" shrinkToFit="1"/>
    </xf>
    <xf numFmtId="2" fontId="12" fillId="5" borderId="1" xfId="0" applyNumberFormat="1" applyFont="1" applyFill="1" applyBorder="1" applyAlignment="1">
      <alignment horizontal="right" vertical="top" shrinkToFit="1"/>
    </xf>
    <xf numFmtId="2" fontId="14" fillId="6" borderId="1" xfId="0" applyNumberFormat="1" applyFont="1" applyFill="1" applyBorder="1" applyAlignment="1">
      <alignment horizontal="right" vertical="top" shrinkToFit="1"/>
    </xf>
    <xf numFmtId="1" fontId="12" fillId="0" borderId="6" xfId="0" applyNumberFormat="1" applyFont="1" applyBorder="1" applyAlignment="1">
      <alignment horizontal="right" vertical="top" shrinkToFit="1"/>
    </xf>
    <xf numFmtId="3" fontId="14" fillId="6" borderId="4" xfId="0" applyNumberFormat="1" applyFont="1" applyFill="1" applyBorder="1" applyAlignment="1">
      <alignment horizontal="right" vertical="top" shrinkToFit="1"/>
    </xf>
    <xf numFmtId="1" fontId="14" fillId="6" borderId="4" xfId="0" applyNumberFormat="1" applyFont="1" applyFill="1" applyBorder="1" applyAlignment="1">
      <alignment horizontal="right" vertical="top" shrinkToFit="1"/>
    </xf>
    <xf numFmtId="3" fontId="12" fillId="5" borderId="4" xfId="0" quotePrefix="1" applyNumberFormat="1" applyFont="1" applyFill="1" applyBorder="1" applyAlignment="1">
      <alignment horizontal="right" vertical="top" shrinkToFit="1"/>
    </xf>
    <xf numFmtId="1" fontId="12" fillId="0" borderId="3" xfId="0" applyNumberFormat="1" applyFont="1" applyBorder="1" applyAlignment="1">
      <alignment horizontal="right" vertical="top" shrinkToFit="1"/>
    </xf>
    <xf numFmtId="0" fontId="6" fillId="0" borderId="6" xfId="0" applyFont="1" applyBorder="1" applyAlignment="1">
      <alignment horizontal="left" vertical="top" wrapText="1" indent="5"/>
    </xf>
    <xf numFmtId="0" fontId="26" fillId="0" borderId="4" xfId="0" applyFont="1" applyBorder="1" applyAlignment="1">
      <alignment horizontal="center" vertical="top" wrapText="1"/>
    </xf>
    <xf numFmtId="0" fontId="25" fillId="0" borderId="4" xfId="0" applyFont="1" applyBorder="1" applyAlignment="1">
      <alignment horizontal="center" vertical="top" wrapText="1"/>
    </xf>
    <xf numFmtId="3" fontId="14" fillId="0" borderId="1" xfId="0" applyNumberFormat="1" applyFont="1" applyBorder="1" applyAlignment="1">
      <alignment horizontal="right" vertical="top" shrinkToFit="1"/>
    </xf>
    <xf numFmtId="166" fontId="12" fillId="0" borderId="3" xfId="0" quotePrefix="1" applyNumberFormat="1" applyFont="1" applyBorder="1" applyAlignment="1">
      <alignment horizontal="right" vertical="center" shrinkToFit="1"/>
    </xf>
    <xf numFmtId="3" fontId="12" fillId="5" borderId="3" xfId="0" applyNumberFormat="1" applyFont="1" applyFill="1" applyBorder="1" applyAlignment="1">
      <alignment horizontal="right" vertical="top" shrinkToFit="1"/>
    </xf>
    <xf numFmtId="3" fontId="14" fillId="6" borderId="6" xfId="0" applyNumberFormat="1" applyFont="1" applyFill="1" applyBorder="1" applyAlignment="1">
      <alignment horizontal="right" vertical="top" shrinkToFit="1"/>
    </xf>
    <xf numFmtId="1" fontId="1" fillId="0" borderId="1" xfId="0" applyNumberFormat="1" applyFont="1" applyBorder="1" applyAlignment="1">
      <alignment horizontal="left" vertical="top"/>
    </xf>
    <xf numFmtId="0" fontId="11" fillId="0" borderId="4" xfId="0" applyFont="1" applyBorder="1" applyAlignment="1">
      <alignment horizontal="right" vertical="top" wrapText="1"/>
    </xf>
    <xf numFmtId="0" fontId="11" fillId="0" borderId="7" xfId="0" applyFont="1" applyBorder="1" applyAlignment="1">
      <alignment horizontal="right" vertical="top" wrapText="1"/>
    </xf>
    <xf numFmtId="1" fontId="12" fillId="0" borderId="4" xfId="0" applyNumberFormat="1" applyFont="1" applyBorder="1" applyAlignment="1">
      <alignment horizontal="right" vertical="top" shrinkToFit="1"/>
    </xf>
    <xf numFmtId="0" fontId="1" fillId="0" borderId="4" xfId="0" applyFont="1" applyBorder="1" applyAlignment="1">
      <alignment horizontal="left" vertical="center" wrapText="1"/>
    </xf>
    <xf numFmtId="0" fontId="12" fillId="5" borderId="1" xfId="0" applyFont="1" applyFill="1" applyBorder="1" applyAlignment="1">
      <alignment horizontal="left" vertical="top" wrapText="1"/>
    </xf>
    <xf numFmtId="0" fontId="11" fillId="5" borderId="1" xfId="0" applyFont="1" applyFill="1" applyBorder="1" applyAlignment="1">
      <alignment horizontal="left" vertical="top" wrapText="1"/>
    </xf>
    <xf numFmtId="0" fontId="13" fillId="5" borderId="1" xfId="0" applyFont="1" applyFill="1" applyBorder="1" applyAlignment="1">
      <alignment horizontal="left" vertical="top" wrapText="1"/>
    </xf>
    <xf numFmtId="0" fontId="30" fillId="0" borderId="1" xfId="0" applyFont="1" applyBorder="1" applyAlignment="1">
      <alignment horizontal="left" vertical="top" wrapText="1"/>
    </xf>
    <xf numFmtId="0" fontId="29" fillId="0" borderId="1" xfId="0" applyFont="1" applyBorder="1" applyAlignment="1">
      <alignment horizontal="left" vertical="top" wrapText="1"/>
    </xf>
    <xf numFmtId="0" fontId="11" fillId="6" borderId="2" xfId="0" applyFont="1" applyFill="1" applyBorder="1" applyAlignment="1">
      <alignment horizontal="left" vertical="top" wrapText="1"/>
    </xf>
    <xf numFmtId="0" fontId="11" fillId="6" borderId="3" xfId="0" applyFont="1" applyFill="1" applyBorder="1" applyAlignment="1">
      <alignment horizontal="left" vertical="top" wrapText="1"/>
    </xf>
    <xf numFmtId="0" fontId="35" fillId="0" borderId="1" xfId="0" applyFont="1" applyBorder="1" applyAlignment="1">
      <alignment horizontal="left" vertical="top" wrapText="1"/>
    </xf>
    <xf numFmtId="0" fontId="30" fillId="0" borderId="1" xfId="0" applyFont="1" applyBorder="1" applyAlignment="1">
      <alignment horizontal="left" vertical="top" wrapText="1" indent="3"/>
    </xf>
    <xf numFmtId="0" fontId="29" fillId="0" borderId="1" xfId="0" applyFont="1" applyBorder="1" applyAlignment="1">
      <alignment horizontal="left" vertical="top" wrapText="1" indent="3"/>
    </xf>
    <xf numFmtId="0" fontId="11" fillId="6" borderId="1" xfId="0" applyFont="1" applyFill="1" applyBorder="1" applyAlignment="1">
      <alignment horizontal="left" vertical="top" wrapText="1"/>
    </xf>
    <xf numFmtId="0" fontId="28" fillId="0" borderId="1" xfId="0" applyFont="1" applyBorder="1" applyAlignment="1">
      <alignment horizontal="left" vertical="top" wrapText="1"/>
    </xf>
    <xf numFmtId="0" fontId="36" fillId="0" borderId="8" xfId="0" applyFont="1" applyBorder="1" applyAlignment="1">
      <alignment horizontal="left" vertical="top" wrapText="1"/>
    </xf>
    <xf numFmtId="0" fontId="36" fillId="0" borderId="9" xfId="0" applyFont="1" applyBorder="1" applyAlignment="1">
      <alignment horizontal="left" vertical="top" wrapText="1"/>
    </xf>
    <xf numFmtId="0" fontId="36" fillId="0" borderId="10" xfId="0" applyFont="1" applyBorder="1" applyAlignment="1">
      <alignment horizontal="left" vertical="top" wrapText="1"/>
    </xf>
    <xf numFmtId="0" fontId="13" fillId="6" borderId="1" xfId="0" applyFont="1" applyFill="1" applyBorder="1" applyAlignment="1">
      <alignment horizontal="left" vertical="top" wrapText="1"/>
    </xf>
    <xf numFmtId="0" fontId="33" fillId="0" borderId="1" xfId="0" applyFont="1" applyBorder="1" applyAlignment="1">
      <alignment horizontal="left" vertical="top" wrapText="1"/>
    </xf>
    <xf numFmtId="0" fontId="13" fillId="6" borderId="5" xfId="0" applyFont="1" applyFill="1" applyBorder="1" applyAlignment="1">
      <alignment horizontal="left" vertical="top" wrapText="1"/>
    </xf>
    <xf numFmtId="0" fontId="13" fillId="6" borderId="3" xfId="0" applyFont="1" applyFill="1" applyBorder="1" applyAlignment="1">
      <alignment horizontal="left" vertical="top" wrapText="1"/>
    </xf>
    <xf numFmtId="0" fontId="28" fillId="0" borderId="1" xfId="0" applyFont="1" applyBorder="1" applyAlignment="1">
      <alignment horizontal="left" vertical="center" wrapText="1"/>
    </xf>
    <xf numFmtId="0" fontId="1" fillId="0" borderId="1" xfId="0" applyFont="1" applyBorder="1" applyAlignment="1">
      <alignment horizontal="left" vertical="top" wrapText="1"/>
    </xf>
    <xf numFmtId="0" fontId="2" fillId="0" borderId="1" xfId="0" applyFont="1" applyBorder="1" applyAlignment="1">
      <alignment horizontal="left" vertical="top" wrapText="1" indent="4"/>
    </xf>
    <xf numFmtId="0" fontId="1" fillId="0" borderId="1" xfId="0" applyFont="1" applyBorder="1" applyAlignment="1">
      <alignment horizontal="left" vertical="top" wrapText="1" indent="4"/>
    </xf>
    <xf numFmtId="0" fontId="6" fillId="0" borderId="1" xfId="0" applyFont="1" applyBorder="1" applyAlignment="1">
      <alignment horizontal="center" vertical="top" wrapText="1"/>
    </xf>
    <xf numFmtId="0" fontId="7" fillId="2"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7" fillId="9" borderId="1" xfId="0" applyFont="1" applyFill="1" applyBorder="1" applyAlignment="1">
      <alignment horizontal="center" vertical="center" wrapText="1"/>
    </xf>
    <xf numFmtId="0" fontId="6" fillId="9" borderId="1" xfId="0" applyFont="1" applyFill="1" applyBorder="1" applyAlignment="1">
      <alignment horizontal="center" vertical="center" wrapText="1"/>
    </xf>
    <xf numFmtId="0" fontId="28" fillId="0" borderId="3" xfId="0" applyFont="1" applyBorder="1" applyAlignment="1">
      <alignment horizontal="left" vertical="top" wrapText="1"/>
    </xf>
    <xf numFmtId="0" fontId="13" fillId="6" borderId="2" xfId="0" applyFont="1" applyFill="1" applyBorder="1" applyAlignment="1">
      <alignment horizontal="left" vertical="top" wrapText="1"/>
    </xf>
    <xf numFmtId="0" fontId="1" fillId="7" borderId="1" xfId="0" applyFont="1" applyFill="1" applyBorder="1" applyAlignment="1">
      <alignment horizontal="center" vertical="top" wrapText="1"/>
    </xf>
    <xf numFmtId="0" fontId="1" fillId="8" borderId="1" xfId="0" applyFont="1" applyFill="1" applyBorder="1" applyAlignment="1">
      <alignment horizontal="center" vertical="top" wrapText="1"/>
    </xf>
    <xf numFmtId="0" fontId="19" fillId="0" borderId="1" xfId="0" applyFont="1" applyBorder="1" applyAlignment="1">
      <alignment horizontal="left" vertical="top" indent="4"/>
    </xf>
    <xf numFmtId="0" fontId="9" fillId="0" borderId="1" xfId="0" applyFont="1" applyBorder="1" applyAlignment="1">
      <alignment horizontal="center" vertical="top" wrapText="1"/>
    </xf>
    <xf numFmtId="0" fontId="9" fillId="0" borderId="1" xfId="0" applyFont="1" applyBorder="1" applyAlignment="1">
      <alignment horizontal="left" vertical="top" wrapText="1"/>
    </xf>
    <xf numFmtId="0" fontId="11" fillId="5" borderId="2" xfId="0" applyFont="1" applyFill="1" applyBorder="1" applyAlignment="1">
      <alignment horizontal="left" vertical="top" wrapText="1"/>
    </xf>
    <xf numFmtId="0" fontId="12" fillId="0" borderId="1" xfId="0" applyFont="1" applyBorder="1" applyAlignment="1">
      <alignment horizontal="left" vertical="top" wrapText="1"/>
    </xf>
    <xf numFmtId="0" fontId="25" fillId="0" borderId="1" xfId="0" applyFont="1" applyBorder="1" applyAlignment="1">
      <alignment horizontal="left" vertical="top" wrapText="1"/>
    </xf>
    <xf numFmtId="0" fontId="9" fillId="0" borderId="2" xfId="0" applyFont="1" applyBorder="1" applyAlignment="1">
      <alignment horizontal="left" vertical="top" wrapText="1"/>
    </xf>
    <xf numFmtId="0" fontId="9" fillId="0" borderId="5" xfId="0" applyFont="1" applyBorder="1" applyAlignment="1">
      <alignment horizontal="left" vertical="top" wrapText="1"/>
    </xf>
    <xf numFmtId="0" fontId="9" fillId="0" borderId="3" xfId="0" applyFont="1" applyBorder="1" applyAlignment="1">
      <alignment horizontal="left" vertical="top" wrapText="1"/>
    </xf>
    <xf numFmtId="0" fontId="17" fillId="0" borderId="1" xfId="0" applyFont="1" applyBorder="1" applyAlignment="1">
      <alignment horizontal="left" vertical="top" indent="4"/>
    </xf>
    <xf numFmtId="0" fontId="12" fillId="6" borderId="1" xfId="0" applyFont="1" applyFill="1" applyBorder="1" applyAlignment="1">
      <alignment horizontal="left" vertical="top" wrapText="1"/>
    </xf>
    <xf numFmtId="0" fontId="14" fillId="6" borderId="1" xfId="0" applyFont="1" applyFill="1" applyBorder="1" applyAlignment="1">
      <alignment horizontal="left" vertical="top" wrapText="1"/>
    </xf>
    <xf numFmtId="0" fontId="27" fillId="0" borderId="1" xfId="0" applyFont="1" applyBorder="1" applyAlignment="1">
      <alignment vertical="center" wrapText="1"/>
    </xf>
    <xf numFmtId="0" fontId="27" fillId="0" borderId="2" xfId="0" applyFont="1" applyBorder="1" applyAlignment="1">
      <alignment horizontal="left" vertical="center" wrapText="1" indent="1"/>
    </xf>
    <xf numFmtId="0" fontId="27" fillId="0" borderId="5" xfId="0" applyFont="1" applyBorder="1" applyAlignment="1">
      <alignment horizontal="left" vertical="center" wrapText="1" indent="1"/>
    </xf>
    <xf numFmtId="0" fontId="27" fillId="0" borderId="3" xfId="0" applyFont="1" applyBorder="1" applyAlignment="1">
      <alignment horizontal="left" vertical="center" wrapText="1" indent="1"/>
    </xf>
    <xf numFmtId="3" fontId="12" fillId="5" borderId="2" xfId="0" applyNumberFormat="1" applyFont="1" applyFill="1" applyBorder="1" applyAlignment="1">
      <alignment horizontal="left" vertical="top" indent="1" shrinkToFit="1"/>
    </xf>
    <xf numFmtId="3" fontId="12" fillId="5" borderId="5" xfId="0" applyNumberFormat="1" applyFont="1" applyFill="1" applyBorder="1" applyAlignment="1">
      <alignment horizontal="left" vertical="top" indent="1" shrinkToFit="1"/>
    </xf>
    <xf numFmtId="3" fontId="12" fillId="5" borderId="3" xfId="0" applyNumberFormat="1" applyFont="1" applyFill="1" applyBorder="1" applyAlignment="1">
      <alignment horizontal="left" vertical="top" indent="1" shrinkToFit="1"/>
    </xf>
    <xf numFmtId="1" fontId="12" fillId="0" borderId="2" xfId="0" applyNumberFormat="1" applyFont="1" applyBorder="1" applyAlignment="1">
      <alignment horizontal="left" vertical="top" indent="1" shrinkToFit="1"/>
    </xf>
    <xf numFmtId="1" fontId="12" fillId="0" borderId="5" xfId="0" applyNumberFormat="1" applyFont="1" applyBorder="1" applyAlignment="1">
      <alignment horizontal="left" vertical="top" indent="1" shrinkToFit="1"/>
    </xf>
    <xf numFmtId="1" fontId="12" fillId="0" borderId="3" xfId="0" applyNumberFormat="1" applyFont="1" applyBorder="1" applyAlignment="1">
      <alignment horizontal="left" vertical="top" indent="1" shrinkToFit="1"/>
    </xf>
    <xf numFmtId="1" fontId="12" fillId="5" borderId="2" xfId="0" applyNumberFormat="1" applyFont="1" applyFill="1" applyBorder="1" applyAlignment="1">
      <alignment horizontal="left" vertical="top" indent="1" shrinkToFit="1"/>
    </xf>
    <xf numFmtId="1" fontId="12" fillId="5" borderId="5" xfId="0" applyNumberFormat="1" applyFont="1" applyFill="1" applyBorder="1" applyAlignment="1">
      <alignment horizontal="left" vertical="top" indent="1" shrinkToFit="1"/>
    </xf>
    <xf numFmtId="1" fontId="12" fillId="5" borderId="3" xfId="0" applyNumberFormat="1" applyFont="1" applyFill="1" applyBorder="1" applyAlignment="1">
      <alignment horizontal="left" vertical="top" indent="1" shrinkToFit="1"/>
    </xf>
    <xf numFmtId="1" fontId="12" fillId="5" borderId="2" xfId="0" applyNumberFormat="1" applyFont="1" applyFill="1" applyBorder="1" applyAlignment="1">
      <alignment horizontal="left" vertical="top" wrapText="1" indent="1" shrinkToFit="1"/>
    </xf>
    <xf numFmtId="1" fontId="12" fillId="5" borderId="5" xfId="0" applyNumberFormat="1" applyFont="1" applyFill="1" applyBorder="1" applyAlignment="1">
      <alignment horizontal="left" vertical="top" wrapText="1" indent="1" shrinkToFit="1"/>
    </xf>
    <xf numFmtId="1" fontId="12" fillId="5" borderId="3" xfId="0" applyNumberFormat="1" applyFont="1" applyFill="1" applyBorder="1" applyAlignment="1">
      <alignment horizontal="left" vertical="top" wrapText="1" indent="1" shrinkToFit="1"/>
    </xf>
    <xf numFmtId="0" fontId="28" fillId="0" borderId="2" xfId="0" applyFont="1" applyBorder="1" applyAlignment="1">
      <alignment horizontal="left" vertical="top" wrapText="1"/>
    </xf>
    <xf numFmtId="0" fontId="29" fillId="0" borderId="1" xfId="0" applyFont="1" applyBorder="1" applyAlignment="1">
      <alignment vertical="top" wrapText="1"/>
    </xf>
    <xf numFmtId="0" fontId="29" fillId="0" borderId="1" xfId="0" applyFont="1" applyFill="1" applyBorder="1" applyAlignment="1">
      <alignment vertical="top" wrapText="1"/>
    </xf>
    <xf numFmtId="164" fontId="12" fillId="0" borderId="1" xfId="0" applyNumberFormat="1" applyFont="1" applyFill="1" applyBorder="1" applyAlignment="1">
      <alignment horizontal="right" vertical="top" shrinkToFit="1"/>
    </xf>
    <xf numFmtId="0" fontId="1" fillId="0" borderId="1" xfId="0" applyFont="1" applyFill="1" applyBorder="1" applyAlignment="1">
      <alignment horizontal="left" vertical="top"/>
    </xf>
    <xf numFmtId="0" fontId="11" fillId="0" borderId="1" xfId="0" applyFont="1" applyFill="1" applyBorder="1" applyAlignment="1">
      <alignment horizontal="left" vertical="top" wrapText="1"/>
    </xf>
    <xf numFmtId="0" fontId="13" fillId="0" borderId="1" xfId="0" applyFont="1" applyFill="1" applyBorder="1" applyAlignment="1">
      <alignment horizontal="left" vertical="top" wrapText="1"/>
    </xf>
    <xf numFmtId="0" fontId="28" fillId="0" borderId="1" xfId="0" applyFont="1" applyFill="1" applyBorder="1" applyAlignment="1">
      <alignment vertical="top" wrapText="1"/>
    </xf>
    <xf numFmtId="0" fontId="34" fillId="0" borderId="1" xfId="0" applyFont="1" applyBorder="1" applyAlignment="1">
      <alignment horizontal="left" vertical="top" wrapText="1"/>
    </xf>
    <xf numFmtId="0" fontId="31" fillId="0" borderId="1" xfId="0" applyFont="1" applyBorder="1" applyAlignment="1">
      <alignment horizontal="left" vertical="top" wrapText="1"/>
    </xf>
    <xf numFmtId="0" fontId="12" fillId="0" borderId="1" xfId="0" applyFont="1" applyFill="1" applyBorder="1" applyAlignment="1">
      <alignment horizontal="left" vertical="top" wrapText="1"/>
    </xf>
    <xf numFmtId="0" fontId="11" fillId="0" borderId="1" xfId="0" applyFont="1" applyFill="1" applyBorder="1" applyAlignment="1">
      <alignment horizontal="left" vertical="top" wrapText="1"/>
    </xf>
    <xf numFmtId="0" fontId="14" fillId="0" borderId="1" xfId="0" applyFont="1" applyFill="1" applyBorder="1" applyAlignment="1">
      <alignment horizontal="left" vertical="top" wrapText="1"/>
    </xf>
    <xf numFmtId="0" fontId="15" fillId="0" borderId="1" xfId="0" applyFont="1" applyBorder="1" applyAlignment="1">
      <alignment horizontal="left" vertical="top" wrapText="1"/>
    </xf>
    <xf numFmtId="0" fontId="28" fillId="0" borderId="1" xfId="0" applyFont="1" applyBorder="1" applyAlignment="1">
      <alignment vertical="top" wrapText="1"/>
    </xf>
    <xf numFmtId="0" fontId="1" fillId="0" borderId="1" xfId="0" applyFont="1" applyFill="1" applyBorder="1" applyAlignment="1">
      <alignment horizontal="left" wrapText="1"/>
    </xf>
    <xf numFmtId="0" fontId="12" fillId="5" borderId="2" xfId="0" applyFont="1" applyFill="1" applyBorder="1" applyAlignment="1">
      <alignment horizontal="left" vertical="top" wrapText="1"/>
    </xf>
    <xf numFmtId="0" fontId="12" fillId="5" borderId="3" xfId="0" applyFont="1" applyFill="1" applyBorder="1" applyAlignment="1">
      <alignment horizontal="left" vertical="top" wrapText="1"/>
    </xf>
    <xf numFmtId="1" fontId="14" fillId="6" borderId="2" xfId="0" applyNumberFormat="1" applyFont="1" applyFill="1" applyBorder="1" applyAlignment="1">
      <alignment horizontal="left" vertical="top" shrinkToFit="1"/>
    </xf>
    <xf numFmtId="1" fontId="14" fillId="6" borderId="3" xfId="0" applyNumberFormat="1" applyFont="1" applyFill="1" applyBorder="1" applyAlignment="1">
      <alignment horizontal="left" vertical="top" shrinkToFit="1"/>
    </xf>
    <xf numFmtId="164" fontId="14" fillId="6" borderId="2" xfId="0" applyNumberFormat="1" applyFont="1" applyFill="1" applyBorder="1" applyAlignment="1">
      <alignment horizontal="left" vertical="top" shrinkToFit="1"/>
    </xf>
    <xf numFmtId="164" fontId="14" fillId="6" borderId="3" xfId="0" applyNumberFormat="1" applyFont="1" applyFill="1" applyBorder="1" applyAlignment="1">
      <alignment horizontal="left" vertical="top" shrinkToFit="1"/>
    </xf>
    <xf numFmtId="164" fontId="11" fillId="5" borderId="2" xfId="0" applyNumberFormat="1" applyFont="1" applyFill="1" applyBorder="1" applyAlignment="1">
      <alignment horizontal="left" vertical="top" wrapText="1"/>
    </xf>
    <xf numFmtId="164" fontId="11" fillId="5" borderId="3" xfId="0" applyNumberFormat="1" applyFont="1" applyFill="1" applyBorder="1" applyAlignment="1">
      <alignment horizontal="left" vertical="top" wrapText="1"/>
    </xf>
    <xf numFmtId="0" fontId="11" fillId="5" borderId="4" xfId="0" applyFont="1" applyFill="1" applyBorder="1" applyAlignment="1">
      <alignment horizontal="left" vertical="top" wrapText="1"/>
    </xf>
    <xf numFmtId="1" fontId="12" fillId="5" borderId="4" xfId="0" applyNumberFormat="1" applyFont="1" applyFill="1" applyBorder="1" applyAlignment="1">
      <alignment horizontal="right" vertical="top" shrinkToFit="1"/>
    </xf>
    <xf numFmtId="0" fontId="1" fillId="0" borderId="6" xfId="0" applyFont="1" applyBorder="1" applyAlignment="1">
      <alignment horizontal="left" vertical="center" wrapText="1"/>
    </xf>
    <xf numFmtId="3" fontId="14" fillId="6" borderId="1" xfId="0" quotePrefix="1" applyNumberFormat="1" applyFont="1" applyFill="1" applyBorder="1" applyAlignment="1">
      <alignment horizontal="right" vertical="top" shrinkToFit="1"/>
    </xf>
    <xf numFmtId="166" fontId="12" fillId="5" borderId="1" xfId="0" applyNumberFormat="1" applyFont="1" applyFill="1" applyBorder="1" applyAlignment="1">
      <alignment horizontal="right" vertical="center" shrinkToFit="1"/>
    </xf>
  </cellXfs>
  <cellStyles count="1">
    <cellStyle name="Normal" xfId="0" builtinId="0"/>
  </cellStyles>
  <dxfs count="0"/>
  <tableStyles count="0" defaultTableStyle="TableStyleMedium2" defaultPivotStyle="PivotStyleLight16"/>
  <colors>
    <mruColors>
      <color rgb="FFF1C297"/>
      <color rgb="FFFFCC99"/>
      <color rgb="FFFF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13</xdr:col>
      <xdr:colOff>463551</xdr:colOff>
      <xdr:row>2</xdr:row>
      <xdr:rowOff>25400</xdr:rowOff>
    </xdr:from>
    <xdr:to>
      <xdr:col>16</xdr:col>
      <xdr:colOff>311150</xdr:colOff>
      <xdr:row>5</xdr:row>
      <xdr:rowOff>154923</xdr:rowOff>
    </xdr:to>
    <xdr:pic>
      <xdr:nvPicPr>
        <xdr:cNvPr id="2" name="Picture 1" descr="First Majestic Silver logo in transparent PNG and vectorized SVG formats">
          <a:extLst>
            <a:ext uri="{FF2B5EF4-FFF2-40B4-BE49-F238E27FC236}">
              <a16:creationId xmlns:a16="http://schemas.microsoft.com/office/drawing/2014/main" id="{F6719C22-2C01-65F3-B366-12A76D1AC71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845551" y="349250"/>
          <a:ext cx="1609724" cy="102487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9</xdr:col>
      <xdr:colOff>234950</xdr:colOff>
      <xdr:row>2</xdr:row>
      <xdr:rowOff>0</xdr:rowOff>
    </xdr:from>
    <xdr:to>
      <xdr:col>12</xdr:col>
      <xdr:colOff>650874</xdr:colOff>
      <xdr:row>5</xdr:row>
      <xdr:rowOff>88248</xdr:rowOff>
    </xdr:to>
    <xdr:pic>
      <xdr:nvPicPr>
        <xdr:cNvPr id="2" name="Picture 1" descr="First Majestic Silver logo in transparent PNG and vectorized SVG formats">
          <a:extLst>
            <a:ext uri="{FF2B5EF4-FFF2-40B4-BE49-F238E27FC236}">
              <a16:creationId xmlns:a16="http://schemas.microsoft.com/office/drawing/2014/main" id="{B0FB267E-3FC8-460A-8126-E34769C997A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807450" y="361950"/>
          <a:ext cx="1616074" cy="102169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9</xdr:col>
      <xdr:colOff>120650</xdr:colOff>
      <xdr:row>1</xdr:row>
      <xdr:rowOff>152400</xdr:rowOff>
    </xdr:from>
    <xdr:to>
      <xdr:col>10</xdr:col>
      <xdr:colOff>736599</xdr:colOff>
      <xdr:row>5</xdr:row>
      <xdr:rowOff>135873</xdr:rowOff>
    </xdr:to>
    <xdr:pic>
      <xdr:nvPicPr>
        <xdr:cNvPr id="3" name="Picture 2" descr="First Majestic Silver logo in transparent PNG and vectorized SVG formats">
          <a:extLst>
            <a:ext uri="{FF2B5EF4-FFF2-40B4-BE49-F238E27FC236}">
              <a16:creationId xmlns:a16="http://schemas.microsoft.com/office/drawing/2014/main" id="{0F5CAE9A-B703-4B2A-AC2C-2E4628804C5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940800" y="314325"/>
          <a:ext cx="1616074" cy="102169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8</xdr:col>
      <xdr:colOff>463550</xdr:colOff>
      <xdr:row>1</xdr:row>
      <xdr:rowOff>139700</xdr:rowOff>
    </xdr:from>
    <xdr:to>
      <xdr:col>10</xdr:col>
      <xdr:colOff>498474</xdr:colOff>
      <xdr:row>5</xdr:row>
      <xdr:rowOff>46974</xdr:rowOff>
    </xdr:to>
    <xdr:pic>
      <xdr:nvPicPr>
        <xdr:cNvPr id="3" name="Picture 2" descr="First Majestic Silver logo in transparent PNG and vectorized SVG formats">
          <a:extLst>
            <a:ext uri="{FF2B5EF4-FFF2-40B4-BE49-F238E27FC236}">
              <a16:creationId xmlns:a16="http://schemas.microsoft.com/office/drawing/2014/main" id="{B837ECE2-E6CD-43C4-AEEE-095AB5F1D9F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69425" y="320675"/>
          <a:ext cx="1616074" cy="102487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4B3200-8C49-4669-8813-4C3E768DDDC6}">
  <dimension ref="A3:S44"/>
  <sheetViews>
    <sheetView tabSelected="1" zoomScale="115" zoomScaleNormal="115" workbookViewId="0"/>
  </sheetViews>
  <sheetFormatPr defaultColWidth="8.7265625" defaultRowHeight="13" x14ac:dyDescent="0.35"/>
  <cols>
    <col min="1" max="1" width="6.54296875" style="1" customWidth="1"/>
    <col min="2" max="2" width="6.26953125" style="1" customWidth="1"/>
    <col min="3" max="3" width="18.453125" style="1" customWidth="1"/>
    <col min="4" max="15" width="8.81640625" style="1" customWidth="1"/>
    <col min="16" max="16" width="7.453125" style="1" customWidth="1"/>
    <col min="17" max="16384" width="8.7265625" style="1"/>
  </cols>
  <sheetData>
    <row r="3" spans="1:19" ht="14.5" x14ac:dyDescent="0.35">
      <c r="A3" s="2"/>
    </row>
    <row r="4" spans="1:19" x14ac:dyDescent="0.35">
      <c r="A4" s="105"/>
      <c r="B4" s="105"/>
      <c r="C4" s="105"/>
      <c r="D4" s="105"/>
      <c r="E4" s="105"/>
      <c r="F4" s="105"/>
      <c r="G4" s="105"/>
      <c r="H4" s="105"/>
      <c r="I4" s="105"/>
      <c r="J4" s="105"/>
      <c r="K4" s="105"/>
      <c r="L4" s="105"/>
      <c r="M4" s="105"/>
      <c r="N4" s="105"/>
      <c r="O4" s="105"/>
      <c r="P4" s="3"/>
    </row>
    <row r="5" spans="1:19" ht="43.5" x14ac:dyDescent="0.35">
      <c r="A5" s="106" t="s">
        <v>0</v>
      </c>
      <c r="B5" s="106"/>
      <c r="C5" s="106"/>
      <c r="D5" s="106"/>
      <c r="E5" s="106"/>
      <c r="F5" s="106"/>
      <c r="G5" s="106"/>
      <c r="H5" s="106"/>
      <c r="I5" s="106"/>
      <c r="J5" s="106"/>
      <c r="K5" s="106"/>
      <c r="L5" s="106"/>
      <c r="M5" s="106"/>
      <c r="N5" s="106"/>
      <c r="O5" s="106"/>
      <c r="P5" s="106"/>
    </row>
    <row r="6" spans="1:19" ht="39.65" customHeight="1" x14ac:dyDescent="0.35">
      <c r="A6" s="107" t="s">
        <v>1</v>
      </c>
      <c r="B6" s="107"/>
      <c r="C6" s="107"/>
      <c r="D6" s="107"/>
      <c r="E6" s="107"/>
      <c r="F6" s="107"/>
      <c r="G6" s="107"/>
      <c r="H6" s="107"/>
      <c r="I6" s="107"/>
      <c r="J6" s="107"/>
      <c r="K6" s="107"/>
      <c r="L6" s="107"/>
      <c r="M6" s="107"/>
      <c r="N6" s="107"/>
      <c r="O6" s="107"/>
      <c r="P6" s="107"/>
    </row>
    <row r="7" spans="1:19" s="3" customFormat="1" ht="26.5" customHeight="1" x14ac:dyDescent="0.35">
      <c r="A7" s="5"/>
      <c r="B7" s="108"/>
      <c r="C7" s="108"/>
      <c r="D7" s="109" t="s">
        <v>2</v>
      </c>
      <c r="E7" s="110"/>
      <c r="F7" s="110"/>
      <c r="G7" s="111" t="s">
        <v>3</v>
      </c>
      <c r="H7" s="112"/>
      <c r="I7" s="112"/>
      <c r="J7" s="114" t="s">
        <v>4</v>
      </c>
      <c r="K7" s="115"/>
      <c r="L7" s="115"/>
      <c r="M7" s="113" t="s">
        <v>5</v>
      </c>
      <c r="N7" s="113"/>
      <c r="O7" s="113"/>
      <c r="P7" s="5"/>
    </row>
    <row r="8" spans="1:19" s="8" customFormat="1" ht="20.5" customHeight="1" x14ac:dyDescent="0.35">
      <c r="A8" s="6"/>
      <c r="B8" s="104" t="s">
        <v>6</v>
      </c>
      <c r="C8" s="104"/>
      <c r="D8" s="43" t="s">
        <v>7</v>
      </c>
      <c r="E8" s="43" t="s">
        <v>8</v>
      </c>
      <c r="F8" s="43" t="s">
        <v>9</v>
      </c>
      <c r="G8" s="43" t="s">
        <v>10</v>
      </c>
      <c r="H8" s="43" t="s">
        <v>8</v>
      </c>
      <c r="I8" s="43" t="s">
        <v>9</v>
      </c>
      <c r="J8" s="43" t="s">
        <v>10</v>
      </c>
      <c r="K8" s="43" t="s">
        <v>8</v>
      </c>
      <c r="L8" s="43" t="s">
        <v>9</v>
      </c>
      <c r="M8" s="43" t="s">
        <v>10</v>
      </c>
      <c r="N8" s="43" t="s">
        <v>8</v>
      </c>
      <c r="O8" s="43" t="s">
        <v>9</v>
      </c>
      <c r="P8" s="7"/>
    </row>
    <row r="9" spans="1:19" x14ac:dyDescent="0.35">
      <c r="A9" s="5"/>
      <c r="B9" s="86" t="s">
        <v>11</v>
      </c>
      <c r="C9" s="86"/>
      <c r="D9" s="9">
        <v>115</v>
      </c>
      <c r="E9" s="10">
        <v>1201</v>
      </c>
      <c r="F9" s="34">
        <f>+D9+E9</f>
        <v>1316</v>
      </c>
      <c r="G9" s="9">
        <v>0</v>
      </c>
      <c r="H9" s="9">
        <v>715</v>
      </c>
      <c r="I9" s="37">
        <f>SUM(G9+H9)</f>
        <v>715</v>
      </c>
      <c r="J9" s="9">
        <v>0</v>
      </c>
      <c r="K9" s="9">
        <v>0</v>
      </c>
      <c r="L9" s="37">
        <f>SUM(J9:K9)</f>
        <v>0</v>
      </c>
      <c r="M9" s="9">
        <f t="shared" ref="M9:N16" si="0">SUM(D9,G9)</f>
        <v>115</v>
      </c>
      <c r="N9" s="9">
        <f t="shared" si="0"/>
        <v>1916</v>
      </c>
      <c r="O9" s="34">
        <f t="shared" ref="O9:O16" si="1">+M9+N9</f>
        <v>2031</v>
      </c>
      <c r="P9" s="5"/>
    </row>
    <row r="10" spans="1:19" x14ac:dyDescent="0.35">
      <c r="A10" s="5"/>
      <c r="B10" s="86" t="s">
        <v>12</v>
      </c>
      <c r="C10" s="86"/>
      <c r="D10" s="9">
        <v>61</v>
      </c>
      <c r="E10" s="9">
        <v>356</v>
      </c>
      <c r="F10" s="34">
        <f t="shared" ref="F10:F16" si="2">+D10+E10</f>
        <v>417</v>
      </c>
      <c r="G10" s="9">
        <v>0</v>
      </c>
      <c r="H10" s="9">
        <v>828</v>
      </c>
      <c r="I10" s="37">
        <f t="shared" ref="I10:I16" si="3">SUM(G10+H10)</f>
        <v>828</v>
      </c>
      <c r="J10" s="9">
        <v>0</v>
      </c>
      <c r="K10" s="9">
        <v>0</v>
      </c>
      <c r="L10" s="37">
        <f t="shared" ref="L10:L16" si="4">SUM(J10:K10)</f>
        <v>0</v>
      </c>
      <c r="M10" s="9">
        <f t="shared" si="0"/>
        <v>61</v>
      </c>
      <c r="N10" s="9">
        <f t="shared" si="0"/>
        <v>1184</v>
      </c>
      <c r="O10" s="34">
        <f t="shared" si="1"/>
        <v>1245</v>
      </c>
      <c r="P10" s="5"/>
    </row>
    <row r="11" spans="1:19" x14ac:dyDescent="0.35">
      <c r="A11" s="5"/>
      <c r="B11" s="86" t="s">
        <v>13</v>
      </c>
      <c r="C11" s="86"/>
      <c r="D11" s="9">
        <v>39</v>
      </c>
      <c r="E11" s="9">
        <v>421</v>
      </c>
      <c r="F11" s="34">
        <f t="shared" si="2"/>
        <v>460</v>
      </c>
      <c r="G11" s="9">
        <v>0</v>
      </c>
      <c r="H11" s="9">
        <v>228</v>
      </c>
      <c r="I11" s="37">
        <f t="shared" si="3"/>
        <v>228</v>
      </c>
      <c r="J11" s="9">
        <v>0</v>
      </c>
      <c r="K11" s="9">
        <v>0</v>
      </c>
      <c r="L11" s="37">
        <f t="shared" si="4"/>
        <v>0</v>
      </c>
      <c r="M11" s="9">
        <f t="shared" si="0"/>
        <v>39</v>
      </c>
      <c r="N11" s="9">
        <f t="shared" si="0"/>
        <v>649</v>
      </c>
      <c r="O11" s="34">
        <f t="shared" si="1"/>
        <v>688</v>
      </c>
      <c r="P11" s="5"/>
      <c r="S11" s="80"/>
    </row>
    <row r="12" spans="1:19" x14ac:dyDescent="0.35">
      <c r="A12" s="5"/>
      <c r="B12" s="86" t="s">
        <v>14</v>
      </c>
      <c r="C12" s="86"/>
      <c r="D12" s="9">
        <v>1</v>
      </c>
      <c r="E12" s="9">
        <v>35</v>
      </c>
      <c r="F12" s="34">
        <f t="shared" si="2"/>
        <v>36</v>
      </c>
      <c r="G12" s="9">
        <v>0</v>
      </c>
      <c r="H12" s="9">
        <v>22</v>
      </c>
      <c r="I12" s="37">
        <f t="shared" si="3"/>
        <v>22</v>
      </c>
      <c r="J12" s="9">
        <v>0</v>
      </c>
      <c r="K12" s="9">
        <v>0</v>
      </c>
      <c r="L12" s="37">
        <f t="shared" si="4"/>
        <v>0</v>
      </c>
      <c r="M12" s="9">
        <f t="shared" si="0"/>
        <v>1</v>
      </c>
      <c r="N12" s="9">
        <f t="shared" si="0"/>
        <v>57</v>
      </c>
      <c r="O12" s="34">
        <f t="shared" si="1"/>
        <v>58</v>
      </c>
      <c r="P12" s="5"/>
    </row>
    <row r="13" spans="1:19" x14ac:dyDescent="0.35">
      <c r="A13" s="5"/>
      <c r="B13" s="86" t="s">
        <v>15</v>
      </c>
      <c r="C13" s="86"/>
      <c r="D13" s="9">
        <v>3</v>
      </c>
      <c r="E13" s="9">
        <v>22</v>
      </c>
      <c r="F13" s="34">
        <f t="shared" si="2"/>
        <v>25</v>
      </c>
      <c r="G13" s="9">
        <v>0</v>
      </c>
      <c r="H13" s="9">
        <v>26</v>
      </c>
      <c r="I13" s="37">
        <f t="shared" si="3"/>
        <v>26</v>
      </c>
      <c r="J13" s="9">
        <v>0</v>
      </c>
      <c r="K13" s="9">
        <v>0</v>
      </c>
      <c r="L13" s="37">
        <f t="shared" si="4"/>
        <v>0</v>
      </c>
      <c r="M13" s="9">
        <f t="shared" si="0"/>
        <v>3</v>
      </c>
      <c r="N13" s="9">
        <f t="shared" si="0"/>
        <v>48</v>
      </c>
      <c r="O13" s="34">
        <f t="shared" si="1"/>
        <v>51</v>
      </c>
      <c r="P13" s="5"/>
    </row>
    <row r="14" spans="1:19" x14ac:dyDescent="0.35">
      <c r="A14" s="5"/>
      <c r="B14" s="86" t="s">
        <v>16</v>
      </c>
      <c r="C14" s="86"/>
      <c r="D14" s="9">
        <v>4</v>
      </c>
      <c r="E14" s="9">
        <v>34</v>
      </c>
      <c r="F14" s="34">
        <f t="shared" si="2"/>
        <v>38</v>
      </c>
      <c r="G14" s="11">
        <v>0</v>
      </c>
      <c r="H14" s="9">
        <v>26</v>
      </c>
      <c r="I14" s="37">
        <f t="shared" si="3"/>
        <v>26</v>
      </c>
      <c r="J14" s="9">
        <v>0</v>
      </c>
      <c r="K14" s="9">
        <v>0</v>
      </c>
      <c r="L14" s="37">
        <f t="shared" si="4"/>
        <v>0</v>
      </c>
      <c r="M14" s="9">
        <f t="shared" si="0"/>
        <v>4</v>
      </c>
      <c r="N14" s="9">
        <f t="shared" si="0"/>
        <v>60</v>
      </c>
      <c r="O14" s="34">
        <f t="shared" si="1"/>
        <v>64</v>
      </c>
      <c r="P14" s="5"/>
    </row>
    <row r="15" spans="1:19" x14ac:dyDescent="0.35">
      <c r="A15" s="5"/>
      <c r="B15" s="86" t="s">
        <v>17</v>
      </c>
      <c r="C15" s="86"/>
      <c r="D15" s="9">
        <v>7</v>
      </c>
      <c r="E15" s="9">
        <v>38</v>
      </c>
      <c r="F15" s="34">
        <f t="shared" si="2"/>
        <v>45</v>
      </c>
      <c r="G15" s="9">
        <v>0</v>
      </c>
      <c r="H15" s="9">
        <v>26</v>
      </c>
      <c r="I15" s="37">
        <f t="shared" si="3"/>
        <v>26</v>
      </c>
      <c r="J15" s="9">
        <v>0</v>
      </c>
      <c r="K15" s="9">
        <v>0</v>
      </c>
      <c r="L15" s="37">
        <f t="shared" si="4"/>
        <v>0</v>
      </c>
      <c r="M15" s="9">
        <f t="shared" si="0"/>
        <v>7</v>
      </c>
      <c r="N15" s="9">
        <f t="shared" si="0"/>
        <v>64</v>
      </c>
      <c r="O15" s="34">
        <f t="shared" si="1"/>
        <v>71</v>
      </c>
      <c r="P15" s="5"/>
    </row>
    <row r="16" spans="1:19" x14ac:dyDescent="0.35">
      <c r="A16" s="84"/>
      <c r="B16" s="172" t="s">
        <v>18</v>
      </c>
      <c r="C16" s="172"/>
      <c r="D16" s="173">
        <v>67</v>
      </c>
      <c r="E16" s="173">
        <v>201</v>
      </c>
      <c r="F16" s="69">
        <f t="shared" si="2"/>
        <v>268</v>
      </c>
      <c r="G16" s="173">
        <v>0</v>
      </c>
      <c r="H16" s="173">
        <v>18</v>
      </c>
      <c r="I16" s="70">
        <f t="shared" si="3"/>
        <v>18</v>
      </c>
      <c r="J16" s="173">
        <v>0</v>
      </c>
      <c r="K16" s="173">
        <v>0</v>
      </c>
      <c r="L16" s="70">
        <f t="shared" si="4"/>
        <v>0</v>
      </c>
      <c r="M16" s="173">
        <f t="shared" si="0"/>
        <v>67</v>
      </c>
      <c r="N16" s="173">
        <f t="shared" si="0"/>
        <v>219</v>
      </c>
      <c r="O16" s="69">
        <f t="shared" si="1"/>
        <v>286</v>
      </c>
      <c r="P16" s="84"/>
    </row>
    <row r="17" spans="1:17" x14ac:dyDescent="0.35">
      <c r="A17" s="5"/>
      <c r="B17" s="100" t="s">
        <v>19</v>
      </c>
      <c r="C17" s="100"/>
      <c r="D17" s="37">
        <f t="shared" ref="D17:O17" si="5">SUM(D9:D16)</f>
        <v>297</v>
      </c>
      <c r="E17" s="34">
        <f t="shared" si="5"/>
        <v>2308</v>
      </c>
      <c r="F17" s="34">
        <f t="shared" si="5"/>
        <v>2605</v>
      </c>
      <c r="G17" s="37">
        <f t="shared" si="5"/>
        <v>0</v>
      </c>
      <c r="H17" s="34">
        <f t="shared" si="5"/>
        <v>1889</v>
      </c>
      <c r="I17" s="38">
        <f t="shared" si="5"/>
        <v>1889</v>
      </c>
      <c r="J17" s="38">
        <f t="shared" si="5"/>
        <v>0</v>
      </c>
      <c r="K17" s="38">
        <f t="shared" si="5"/>
        <v>0</v>
      </c>
      <c r="L17" s="37">
        <f t="shared" si="5"/>
        <v>0</v>
      </c>
      <c r="M17" s="37">
        <f t="shared" si="5"/>
        <v>297</v>
      </c>
      <c r="N17" s="38">
        <f t="shared" si="5"/>
        <v>4197</v>
      </c>
      <c r="O17" s="34">
        <f t="shared" si="5"/>
        <v>4494</v>
      </c>
      <c r="P17" s="5"/>
    </row>
    <row r="18" spans="1:17" ht="13.5" x14ac:dyDescent="0.35">
      <c r="A18" s="94" t="s">
        <v>20</v>
      </c>
      <c r="B18" s="94"/>
      <c r="C18" s="94"/>
      <c r="D18" s="94"/>
      <c r="E18" s="94"/>
      <c r="F18" s="94"/>
      <c r="G18" s="94"/>
      <c r="H18" s="94"/>
      <c r="I18" s="94"/>
      <c r="J18" s="94"/>
      <c r="K18" s="94"/>
      <c r="L18" s="94"/>
      <c r="M18" s="94"/>
      <c r="N18" s="94"/>
      <c r="O18" s="94"/>
      <c r="P18" s="94"/>
    </row>
    <row r="19" spans="1:17" x14ac:dyDescent="0.35">
      <c r="A19" s="5"/>
      <c r="B19" s="86" t="s">
        <v>21</v>
      </c>
      <c r="C19" s="86"/>
      <c r="D19" s="9">
        <v>16</v>
      </c>
      <c r="E19" s="9">
        <v>28</v>
      </c>
      <c r="F19" s="37">
        <f>D19+E19</f>
        <v>44</v>
      </c>
      <c r="G19" s="11">
        <v>0</v>
      </c>
      <c r="H19" s="11">
        <v>3</v>
      </c>
      <c r="I19" s="39">
        <f>G19+H19</f>
        <v>3</v>
      </c>
      <c r="J19" s="11">
        <v>0</v>
      </c>
      <c r="K19" s="11">
        <v>1</v>
      </c>
      <c r="L19" s="39">
        <f>SUM(J19:K19)</f>
        <v>1</v>
      </c>
      <c r="M19" s="9">
        <f>SUM(D19,G19,J19)</f>
        <v>16</v>
      </c>
      <c r="N19" s="9">
        <f>SUM(E19,H19,K19)</f>
        <v>32</v>
      </c>
      <c r="O19" s="37">
        <f>M19+N19</f>
        <v>48</v>
      </c>
      <c r="P19" s="5"/>
    </row>
    <row r="20" spans="1:17" ht="13.5" x14ac:dyDescent="0.35">
      <c r="A20" s="93" t="s">
        <v>22</v>
      </c>
      <c r="B20" s="94"/>
      <c r="C20" s="94"/>
      <c r="D20" s="94"/>
      <c r="E20" s="94"/>
      <c r="F20" s="94"/>
      <c r="G20" s="94"/>
      <c r="H20" s="94"/>
      <c r="I20" s="94"/>
      <c r="J20" s="94"/>
      <c r="K20" s="94"/>
      <c r="L20" s="94"/>
      <c r="M20" s="94"/>
      <c r="N20" s="94"/>
      <c r="O20" s="94"/>
      <c r="P20" s="94"/>
    </row>
    <row r="21" spans="1:17" x14ac:dyDescent="0.35">
      <c r="A21" s="5"/>
      <c r="B21" s="85" t="s">
        <v>23</v>
      </c>
      <c r="C21" s="86"/>
      <c r="D21" s="9">
        <v>53</v>
      </c>
      <c r="E21" s="9">
        <v>240</v>
      </c>
      <c r="F21" s="37">
        <f>SUM(D21:E21)</f>
        <v>293</v>
      </c>
      <c r="G21" s="11">
        <v>0</v>
      </c>
      <c r="H21" s="11">
        <v>273</v>
      </c>
      <c r="I21" s="39">
        <f>SUM(G21:H21)</f>
        <v>273</v>
      </c>
      <c r="J21" s="11">
        <v>3</v>
      </c>
      <c r="K21" s="11">
        <v>3</v>
      </c>
      <c r="L21" s="39">
        <f>SUM(J21:K21)</f>
        <v>6</v>
      </c>
      <c r="M21" s="9">
        <f>SUM(D21,G21,J21)</f>
        <v>56</v>
      </c>
      <c r="N21" s="9">
        <f>SUM(E21,H21,K21)</f>
        <v>516</v>
      </c>
      <c r="O21" s="37">
        <f>SUM(M21:N21)</f>
        <v>572</v>
      </c>
      <c r="P21" s="5"/>
    </row>
    <row r="22" spans="1:17" ht="14.5" customHeight="1" x14ac:dyDescent="0.35">
      <c r="A22" s="174"/>
      <c r="B22" s="97" t="s">
        <v>96</v>
      </c>
      <c r="C22" s="98"/>
      <c r="D22" s="98"/>
      <c r="E22" s="98"/>
      <c r="F22" s="98"/>
      <c r="G22" s="98"/>
      <c r="H22" s="98"/>
      <c r="I22" s="98"/>
      <c r="J22" s="98"/>
      <c r="K22" s="98"/>
      <c r="L22" s="98"/>
      <c r="M22" s="98"/>
      <c r="N22" s="98"/>
      <c r="O22" s="99"/>
      <c r="P22" s="174"/>
    </row>
    <row r="23" spans="1:17" x14ac:dyDescent="0.35">
      <c r="A23" s="5"/>
      <c r="B23" s="16"/>
      <c r="C23" s="16"/>
      <c r="D23" s="17"/>
      <c r="E23" s="17"/>
      <c r="F23" s="68"/>
      <c r="G23" s="18"/>
      <c r="H23" s="81"/>
      <c r="I23" s="82"/>
      <c r="J23" s="81"/>
      <c r="K23" s="81"/>
      <c r="L23" s="81"/>
      <c r="M23" s="83"/>
      <c r="N23" s="83"/>
      <c r="O23" s="83"/>
      <c r="P23" s="84"/>
    </row>
    <row r="24" spans="1:17" s="50" customFormat="1" x14ac:dyDescent="0.35">
      <c r="B24" s="101" t="s">
        <v>24</v>
      </c>
      <c r="C24" s="101"/>
      <c r="D24" s="101"/>
      <c r="E24" s="101"/>
      <c r="F24" s="101"/>
      <c r="G24" s="51"/>
      <c r="H24" s="63"/>
      <c r="I24" s="63"/>
      <c r="J24" s="63"/>
      <c r="K24" s="63"/>
      <c r="L24" s="63"/>
      <c r="M24" s="63"/>
      <c r="N24" s="63"/>
      <c r="O24" s="63"/>
      <c r="P24" s="63"/>
    </row>
    <row r="25" spans="1:17" s="50" customFormat="1" x14ac:dyDescent="0.35">
      <c r="A25" s="52"/>
      <c r="B25" s="92" t="s">
        <v>25</v>
      </c>
      <c r="C25" s="92"/>
      <c r="D25" s="92"/>
      <c r="E25" s="92"/>
      <c r="F25" s="92"/>
      <c r="G25" s="54"/>
      <c r="H25" s="156" t="s">
        <v>99</v>
      </c>
      <c r="I25" s="156"/>
      <c r="J25" s="156"/>
      <c r="K25" s="156"/>
      <c r="L25" s="156"/>
      <c r="M25" s="156"/>
      <c r="N25" s="156"/>
      <c r="O25" s="156"/>
      <c r="P25" s="52"/>
      <c r="Q25" s="59"/>
    </row>
    <row r="26" spans="1:17" s="47" customFormat="1" ht="16.5" customHeight="1" x14ac:dyDescent="0.35">
      <c r="A26" s="44"/>
      <c r="B26" s="96" t="s">
        <v>26</v>
      </c>
      <c r="C26" s="96"/>
      <c r="D26" s="46" t="s">
        <v>10</v>
      </c>
      <c r="E26" s="46" t="s">
        <v>8</v>
      </c>
      <c r="F26" s="46" t="s">
        <v>9</v>
      </c>
      <c r="G26" s="55"/>
      <c r="H26" s="96" t="s">
        <v>97</v>
      </c>
      <c r="I26" s="96"/>
      <c r="J26" s="148" t="s">
        <v>98</v>
      </c>
      <c r="K26" s="116"/>
      <c r="L26" s="162"/>
      <c r="M26" s="45"/>
      <c r="N26" s="46"/>
      <c r="O26" s="46"/>
      <c r="P26" s="157"/>
      <c r="Q26" s="60"/>
    </row>
    <row r="27" spans="1:17" x14ac:dyDescent="0.35">
      <c r="A27" s="5"/>
      <c r="B27" s="85" t="s">
        <v>27</v>
      </c>
      <c r="C27" s="86"/>
      <c r="D27" s="9">
        <v>30</v>
      </c>
      <c r="E27" s="9">
        <v>90</v>
      </c>
      <c r="F27" s="22">
        <f>SUM(D27:E27)</f>
        <v>120</v>
      </c>
      <c r="G27" s="56"/>
      <c r="H27" s="164" t="s">
        <v>100</v>
      </c>
      <c r="I27" s="165"/>
      <c r="J27" s="170">
        <v>3.0000000000000001E-3</v>
      </c>
      <c r="K27" s="171"/>
      <c r="L27" s="153"/>
      <c r="M27" s="151"/>
      <c r="N27" s="40"/>
      <c r="P27" s="5"/>
      <c r="Q27" s="61"/>
    </row>
    <row r="28" spans="1:17" x14ac:dyDescent="0.35">
      <c r="A28" s="5"/>
      <c r="B28" s="85" t="s">
        <v>28</v>
      </c>
      <c r="C28" s="86"/>
      <c r="D28" s="9">
        <v>23</v>
      </c>
      <c r="E28" s="9">
        <v>144</v>
      </c>
      <c r="F28" s="22">
        <f t="shared" ref="F28:F30" si="6">SUM(D28:E28)</f>
        <v>167</v>
      </c>
      <c r="G28" s="56"/>
      <c r="H28" s="164" t="s">
        <v>101</v>
      </c>
      <c r="I28" s="165"/>
      <c r="J28" s="170">
        <v>6.9999999999999994E-5</v>
      </c>
      <c r="K28" s="171"/>
      <c r="L28" s="153"/>
      <c r="M28" s="151"/>
      <c r="N28" s="40"/>
      <c r="P28" s="5"/>
      <c r="Q28" s="61"/>
    </row>
    <row r="29" spans="1:17" x14ac:dyDescent="0.35">
      <c r="A29" s="5"/>
      <c r="B29" s="85" t="s">
        <v>29</v>
      </c>
      <c r="C29" s="86"/>
      <c r="D29" s="9">
        <v>1</v>
      </c>
      <c r="E29" s="9">
        <v>15</v>
      </c>
      <c r="F29" s="22">
        <f t="shared" si="6"/>
        <v>16</v>
      </c>
      <c r="G29" s="56"/>
      <c r="H29" s="164" t="s">
        <v>102</v>
      </c>
      <c r="I29" s="165"/>
      <c r="J29" s="170">
        <v>8.0000000000000002E-3</v>
      </c>
      <c r="K29" s="171"/>
      <c r="L29" s="153"/>
      <c r="M29" s="151"/>
      <c r="N29" s="40"/>
      <c r="P29" s="5"/>
      <c r="Q29" s="61"/>
    </row>
    <row r="30" spans="1:17" ht="12.65" customHeight="1" x14ac:dyDescent="0.35">
      <c r="A30" s="5"/>
      <c r="B30" s="95" t="s">
        <v>30</v>
      </c>
      <c r="C30" s="95"/>
      <c r="D30" s="22">
        <f>SUM(D27:D29)</f>
        <v>54</v>
      </c>
      <c r="E30" s="22">
        <f>SUM(E27:E29)</f>
        <v>249</v>
      </c>
      <c r="F30" s="22">
        <f t="shared" si="6"/>
        <v>303</v>
      </c>
      <c r="G30" s="56"/>
      <c r="H30" s="164" t="s">
        <v>103</v>
      </c>
      <c r="I30" s="165"/>
      <c r="J30" s="170">
        <v>6.0000000000000001E-3</v>
      </c>
      <c r="K30" s="171"/>
      <c r="L30" s="153"/>
      <c r="M30" s="151"/>
      <c r="N30" s="41"/>
      <c r="P30" s="5"/>
      <c r="Q30" s="61"/>
    </row>
    <row r="31" spans="1:17" x14ac:dyDescent="0.3">
      <c r="A31" s="13"/>
      <c r="B31" s="87" t="s">
        <v>31</v>
      </c>
      <c r="C31" s="87"/>
      <c r="D31" s="14">
        <f>D30/F30</f>
        <v>0.17821782178217821</v>
      </c>
      <c r="E31" s="14">
        <f>E30/F30</f>
        <v>0.82178217821782173</v>
      </c>
      <c r="F31" s="53"/>
      <c r="G31" s="57"/>
      <c r="H31" s="164" t="s">
        <v>104</v>
      </c>
      <c r="I31" s="165"/>
      <c r="J31" s="170">
        <v>2.5000000000000001E-2</v>
      </c>
      <c r="K31" s="171"/>
      <c r="L31" s="153"/>
      <c r="M31" s="163"/>
      <c r="N31" s="13"/>
      <c r="O31" s="13"/>
      <c r="P31" s="13"/>
      <c r="Q31" s="61"/>
    </row>
    <row r="32" spans="1:17" s="49" customFormat="1" ht="13.5" x14ac:dyDescent="0.35">
      <c r="A32" s="48"/>
      <c r="B32" s="88" t="s">
        <v>32</v>
      </c>
      <c r="C32" s="89"/>
      <c r="D32" s="48"/>
      <c r="E32" s="48"/>
      <c r="F32" s="48"/>
      <c r="G32" s="58"/>
      <c r="H32" s="164" t="s">
        <v>105</v>
      </c>
      <c r="I32" s="165"/>
      <c r="J32" s="170">
        <v>1.7000000000000001E-2</v>
      </c>
      <c r="K32" s="171"/>
      <c r="L32" s="153"/>
      <c r="M32" s="150"/>
      <c r="N32" s="149"/>
      <c r="O32" s="149"/>
      <c r="P32" s="149"/>
      <c r="Q32" s="62"/>
    </row>
    <row r="33" spans="1:17" x14ac:dyDescent="0.3">
      <c r="A33" s="13"/>
      <c r="B33" s="85" t="s">
        <v>27</v>
      </c>
      <c r="C33" s="86"/>
      <c r="D33" s="9">
        <v>1</v>
      </c>
      <c r="E33" s="9">
        <v>0</v>
      </c>
      <c r="F33" s="22">
        <f>SUM(D33:E33)</f>
        <v>1</v>
      </c>
      <c r="G33" s="57"/>
      <c r="H33" s="164" t="s">
        <v>106</v>
      </c>
      <c r="I33" s="165"/>
      <c r="J33" s="170">
        <v>1.4E-2</v>
      </c>
      <c r="K33" s="171"/>
      <c r="L33" s="153"/>
      <c r="M33" s="151"/>
      <c r="N33" s="42"/>
      <c r="P33" s="13"/>
      <c r="Q33" s="61"/>
    </row>
    <row r="34" spans="1:17" ht="13" customHeight="1" x14ac:dyDescent="0.3">
      <c r="B34" s="85" t="s">
        <v>28</v>
      </c>
      <c r="C34" s="86"/>
      <c r="D34" s="9">
        <v>1</v>
      </c>
      <c r="E34" s="9">
        <v>5</v>
      </c>
      <c r="F34" s="22">
        <f t="shared" ref="F34:F36" si="7">SUM(D34:E34)</f>
        <v>6</v>
      </c>
      <c r="G34" s="57"/>
      <c r="H34" s="164" t="s">
        <v>107</v>
      </c>
      <c r="I34" s="165"/>
      <c r="J34" s="170">
        <v>1.7999999999999999E-2</v>
      </c>
      <c r="K34" s="171"/>
      <c r="L34" s="153"/>
      <c r="M34" s="151"/>
      <c r="N34" s="40"/>
      <c r="P34" s="5"/>
      <c r="Q34" s="61"/>
    </row>
    <row r="35" spans="1:17" x14ac:dyDescent="0.3">
      <c r="A35" s="13"/>
      <c r="B35" s="85" t="s">
        <v>29</v>
      </c>
      <c r="C35" s="86"/>
      <c r="D35" s="9">
        <v>0</v>
      </c>
      <c r="E35" s="9">
        <v>1</v>
      </c>
      <c r="F35" s="22">
        <f t="shared" si="7"/>
        <v>1</v>
      </c>
      <c r="G35" s="57"/>
      <c r="H35" s="164" t="s">
        <v>108</v>
      </c>
      <c r="I35" s="165"/>
      <c r="J35" s="170">
        <v>1.2E-2</v>
      </c>
      <c r="K35" s="171"/>
      <c r="L35" s="153"/>
      <c r="M35" s="151"/>
      <c r="N35" s="40"/>
      <c r="P35" s="13"/>
      <c r="Q35" s="61"/>
    </row>
    <row r="36" spans="1:17" ht="14.15" customHeight="1" x14ac:dyDescent="0.35">
      <c r="A36" s="5"/>
      <c r="B36" s="90" t="s">
        <v>30</v>
      </c>
      <c r="C36" s="91"/>
      <c r="D36" s="22">
        <f>SUM(D33:D35)</f>
        <v>2</v>
      </c>
      <c r="E36" s="22">
        <f>SUM(E33:E35)</f>
        <v>6</v>
      </c>
      <c r="F36" s="22">
        <f t="shared" si="7"/>
        <v>8</v>
      </c>
      <c r="G36" s="56"/>
      <c r="H36" s="164" t="s">
        <v>109</v>
      </c>
      <c r="I36" s="165"/>
      <c r="J36" s="170">
        <v>1.2999999999999999E-2</v>
      </c>
      <c r="K36" s="171"/>
      <c r="L36" s="153"/>
      <c r="M36" s="151"/>
      <c r="N36" s="41"/>
      <c r="P36" s="5"/>
      <c r="Q36" s="61"/>
    </row>
    <row r="37" spans="1:17" ht="13.5" customHeight="1" x14ac:dyDescent="0.3">
      <c r="A37" s="13"/>
      <c r="B37" s="87" t="s">
        <v>31</v>
      </c>
      <c r="C37" s="87"/>
      <c r="D37" s="14">
        <f>D36/F36</f>
        <v>0.25</v>
      </c>
      <c r="E37" s="14">
        <f>E36/F36</f>
        <v>0.75</v>
      </c>
      <c r="F37" s="53"/>
      <c r="G37" s="57"/>
      <c r="H37" s="164" t="s">
        <v>110</v>
      </c>
      <c r="I37" s="165"/>
      <c r="J37" s="170">
        <v>7.0000000000000001E-3</v>
      </c>
      <c r="K37" s="171"/>
      <c r="L37" s="153"/>
      <c r="M37" s="152"/>
      <c r="P37" s="5"/>
      <c r="Q37" s="61"/>
    </row>
    <row r="38" spans="1:17" ht="13.5" customHeight="1" x14ac:dyDescent="0.35">
      <c r="A38" s="5"/>
      <c r="B38" s="88" t="s">
        <v>22</v>
      </c>
      <c r="C38" s="89"/>
      <c r="E38" s="48"/>
      <c r="F38" s="48"/>
      <c r="G38" s="56"/>
      <c r="H38" s="164" t="s">
        <v>111</v>
      </c>
      <c r="I38" s="165"/>
      <c r="J38" s="170">
        <v>6.0000000000000001E-3</v>
      </c>
      <c r="K38" s="171"/>
      <c r="L38" s="153"/>
      <c r="M38" s="155"/>
      <c r="N38" s="13"/>
      <c r="O38" s="13"/>
      <c r="P38" s="13"/>
      <c r="Q38" s="61"/>
    </row>
    <row r="39" spans="1:17" ht="13" customHeight="1" x14ac:dyDescent="0.35">
      <c r="A39" s="5"/>
      <c r="B39" s="85" t="s">
        <v>27</v>
      </c>
      <c r="C39" s="86"/>
      <c r="D39" s="9">
        <v>7</v>
      </c>
      <c r="E39" s="9">
        <v>34</v>
      </c>
      <c r="F39" s="22">
        <f>SUM(D39:E39)</f>
        <v>41</v>
      </c>
      <c r="G39" s="56"/>
      <c r="H39" s="166" t="s">
        <v>112</v>
      </c>
      <c r="I39" s="167"/>
      <c r="J39" s="168">
        <v>1.0999999999999999E-2</v>
      </c>
      <c r="K39" s="169"/>
      <c r="L39" s="153"/>
      <c r="M39" s="151"/>
      <c r="N39" s="15"/>
      <c r="O39" s="15"/>
      <c r="P39" s="15"/>
      <c r="Q39" s="61"/>
    </row>
    <row r="40" spans="1:17" ht="13" customHeight="1" x14ac:dyDescent="0.3">
      <c r="A40" s="13"/>
      <c r="B40" s="85" t="s">
        <v>28</v>
      </c>
      <c r="C40" s="86"/>
      <c r="D40" s="9">
        <v>16</v>
      </c>
      <c r="E40" s="9">
        <v>47</v>
      </c>
      <c r="F40" s="22">
        <f t="shared" ref="F40:F42" si="8">SUM(D40:E40)</f>
        <v>63</v>
      </c>
      <c r="G40" s="57"/>
      <c r="H40" s="161" t="s">
        <v>33</v>
      </c>
      <c r="I40" s="161"/>
      <c r="J40" s="161"/>
      <c r="K40" s="153"/>
      <c r="L40" s="153"/>
      <c r="M40" s="151"/>
      <c r="N40" s="15"/>
      <c r="O40" s="15"/>
      <c r="P40" s="15"/>
      <c r="Q40" s="61"/>
    </row>
    <row r="41" spans="1:17" x14ac:dyDescent="0.3">
      <c r="A41" s="13"/>
      <c r="B41" s="85" t="s">
        <v>29</v>
      </c>
      <c r="C41" s="86"/>
      <c r="D41" s="9">
        <v>2</v>
      </c>
      <c r="E41" s="9">
        <v>21</v>
      </c>
      <c r="F41" s="22">
        <f t="shared" si="8"/>
        <v>23</v>
      </c>
      <c r="G41" s="57"/>
      <c r="H41" s="158"/>
      <c r="I41" s="159"/>
      <c r="J41" s="159"/>
      <c r="K41" s="153"/>
      <c r="L41" s="153"/>
      <c r="M41" s="151"/>
      <c r="Q41" s="61"/>
    </row>
    <row r="42" spans="1:17" x14ac:dyDescent="0.3">
      <c r="A42" s="13"/>
      <c r="B42" s="90" t="s">
        <v>30</v>
      </c>
      <c r="C42" s="91"/>
      <c r="D42" s="22">
        <f>SUM(D39:D41)</f>
        <v>25</v>
      </c>
      <c r="E42" s="22">
        <f>SUM(E39:E41)</f>
        <v>102</v>
      </c>
      <c r="F42" s="22">
        <f t="shared" si="8"/>
        <v>127</v>
      </c>
      <c r="G42" s="57"/>
      <c r="H42" s="160"/>
      <c r="I42" s="160"/>
      <c r="J42" s="160"/>
      <c r="K42" s="154"/>
      <c r="L42" s="154"/>
      <c r="M42" s="151"/>
      <c r="Q42" s="61"/>
    </row>
    <row r="43" spans="1:17" x14ac:dyDescent="0.35">
      <c r="A43" s="5"/>
      <c r="B43" s="87" t="s">
        <v>31</v>
      </c>
      <c r="C43" s="87"/>
      <c r="D43" s="14">
        <f>D42/F42</f>
        <v>0.19685039370078741</v>
      </c>
      <c r="E43" s="14">
        <f>E42/F42</f>
        <v>0.80314960629921262</v>
      </c>
      <c r="F43" s="53"/>
      <c r="G43" s="56"/>
      <c r="K43" s="5"/>
      <c r="L43" s="5"/>
      <c r="M43" s="5"/>
      <c r="N43" s="5"/>
      <c r="O43" s="5"/>
      <c r="P43" s="5"/>
      <c r="Q43" s="61"/>
    </row>
    <row r="44" spans="1:17" x14ac:dyDescent="0.35">
      <c r="H44" s="64"/>
      <c r="I44" s="64"/>
      <c r="J44" s="64"/>
      <c r="K44" s="64"/>
      <c r="L44" s="64"/>
      <c r="M44" s="64"/>
      <c r="N44" s="64"/>
      <c r="O44" s="64"/>
      <c r="P44" s="64"/>
    </row>
  </sheetData>
  <sheetProtection algorithmName="SHA-512" hashValue="eU1UYKdQTRC6bIzG/GuuM+GzWnd/gSCy4YVYZuFlXw0aDdjltRa9b46PB40brzIdLWz6BI0Lr2ht7HTKJWwFEg==" saltValue="YrGMXjwyGqqWzE7bcW2lUQ==" spinCount="100000" sheet="1" objects="1" scenarios="1"/>
  <mergeCells count="75">
    <mergeCell ref="J27:K27"/>
    <mergeCell ref="J39:K39"/>
    <mergeCell ref="H39:I39"/>
    <mergeCell ref="J32:K32"/>
    <mergeCell ref="J31:K31"/>
    <mergeCell ref="J30:K30"/>
    <mergeCell ref="J29:K29"/>
    <mergeCell ref="J28:K28"/>
    <mergeCell ref="J37:K37"/>
    <mergeCell ref="J36:K36"/>
    <mergeCell ref="J35:K35"/>
    <mergeCell ref="J34:K34"/>
    <mergeCell ref="J33:K33"/>
    <mergeCell ref="H31:I31"/>
    <mergeCell ref="H30:I30"/>
    <mergeCell ref="H29:I29"/>
    <mergeCell ref="H28:I28"/>
    <mergeCell ref="H27:I27"/>
    <mergeCell ref="H37:I37"/>
    <mergeCell ref="H36:I36"/>
    <mergeCell ref="H35:I35"/>
    <mergeCell ref="H34:I34"/>
    <mergeCell ref="H33:I33"/>
    <mergeCell ref="H40:J40"/>
    <mergeCell ref="B38:C38"/>
    <mergeCell ref="B39:C39"/>
    <mergeCell ref="B40:C40"/>
    <mergeCell ref="B41:C41"/>
    <mergeCell ref="B42:C42"/>
    <mergeCell ref="B43:C43"/>
    <mergeCell ref="H41:J41"/>
    <mergeCell ref="H42:J42"/>
    <mergeCell ref="H38:I38"/>
    <mergeCell ref="J38:K38"/>
    <mergeCell ref="A4:O4"/>
    <mergeCell ref="A5:P5"/>
    <mergeCell ref="A6:P6"/>
    <mergeCell ref="B7:C7"/>
    <mergeCell ref="D7:F7"/>
    <mergeCell ref="G7:I7"/>
    <mergeCell ref="M7:O7"/>
    <mergeCell ref="J7:L7"/>
    <mergeCell ref="B8:C8"/>
    <mergeCell ref="B9:C9"/>
    <mergeCell ref="B10:C10"/>
    <mergeCell ref="B11:C11"/>
    <mergeCell ref="B12:C12"/>
    <mergeCell ref="B13:C13"/>
    <mergeCell ref="B14:C14"/>
    <mergeCell ref="B15:C15"/>
    <mergeCell ref="A18:P18"/>
    <mergeCell ref="B19:C19"/>
    <mergeCell ref="B16:C16"/>
    <mergeCell ref="B17:C17"/>
    <mergeCell ref="B24:F24"/>
    <mergeCell ref="B25:F25"/>
    <mergeCell ref="A20:P20"/>
    <mergeCell ref="B21:C21"/>
    <mergeCell ref="B33:C33"/>
    <mergeCell ref="B30:C30"/>
    <mergeCell ref="H25:O25"/>
    <mergeCell ref="B26:C26"/>
    <mergeCell ref="H26:I26"/>
    <mergeCell ref="B28:C28"/>
    <mergeCell ref="B27:C27"/>
    <mergeCell ref="B29:C29"/>
    <mergeCell ref="B22:O22"/>
    <mergeCell ref="J26:K26"/>
    <mergeCell ref="H32:I32"/>
    <mergeCell ref="B34:C34"/>
    <mergeCell ref="B35:C35"/>
    <mergeCell ref="B37:C37"/>
    <mergeCell ref="B31:C31"/>
    <mergeCell ref="B32:C32"/>
    <mergeCell ref="B36:C36"/>
  </mergeCells>
  <pageMargins left="0.7" right="0.7" top="0.75" bottom="0.75" header="0.3" footer="0.3"/>
  <pageSetup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4E2BD7-8366-474E-8B09-0A1595C3FE8F}">
  <dimension ref="A4:P39"/>
  <sheetViews>
    <sheetView zoomScale="115" zoomScaleNormal="115" workbookViewId="0"/>
  </sheetViews>
  <sheetFormatPr defaultColWidth="8.7265625" defaultRowHeight="14.15" customHeight="1" x14ac:dyDescent="0.35"/>
  <cols>
    <col min="1" max="1" width="6.54296875" style="1" customWidth="1"/>
    <col min="2" max="2" width="6.26953125" style="1" customWidth="1"/>
    <col min="3" max="3" width="18.453125" style="1" customWidth="1"/>
    <col min="4" max="8" width="16.26953125" style="1" customWidth="1"/>
    <col min="9" max="9" width="10.26953125" style="1" customWidth="1"/>
    <col min="10" max="10" width="3.453125" style="1" customWidth="1"/>
    <col min="11" max="11" width="11.26953125" style="1" customWidth="1"/>
    <col min="12" max="12" width="2.453125" style="1" customWidth="1"/>
    <col min="13" max="13" width="12.453125" style="1" customWidth="1"/>
    <col min="14" max="14" width="1.1796875" style="1" customWidth="1"/>
    <col min="15" max="15" width="13.81640625" style="1" customWidth="1"/>
    <col min="16" max="16" width="7.453125" style="1" customWidth="1"/>
    <col min="17" max="16384" width="8.7265625" style="1"/>
  </cols>
  <sheetData>
    <row r="4" spans="1:16" ht="14.15" customHeight="1" x14ac:dyDescent="0.35">
      <c r="A4" s="105"/>
      <c r="B4" s="105"/>
      <c r="C4" s="105"/>
      <c r="D4" s="105"/>
      <c r="E4" s="105"/>
      <c r="F4" s="105"/>
      <c r="G4" s="105"/>
      <c r="H4" s="105"/>
      <c r="I4" s="105"/>
      <c r="J4" s="105"/>
      <c r="K4" s="105"/>
      <c r="L4" s="105"/>
      <c r="M4" s="105"/>
      <c r="N4" s="105"/>
      <c r="O4" s="105"/>
      <c r="P4" s="3"/>
    </row>
    <row r="5" spans="1:16" ht="45" customHeight="1" x14ac:dyDescent="0.35">
      <c r="A5" s="106" t="s">
        <v>0</v>
      </c>
      <c r="B5" s="106"/>
      <c r="C5" s="106"/>
      <c r="D5" s="106"/>
      <c r="E5" s="106"/>
      <c r="F5" s="106"/>
      <c r="G5" s="106"/>
      <c r="H5" s="106"/>
      <c r="I5" s="106"/>
      <c r="J5" s="106"/>
      <c r="K5" s="106"/>
      <c r="L5" s="106"/>
      <c r="M5" s="106"/>
      <c r="N5" s="106"/>
      <c r="O5" s="106"/>
      <c r="P5" s="106"/>
    </row>
    <row r="6" spans="1:16" ht="40" customHeight="1" x14ac:dyDescent="0.35">
      <c r="A6" s="107" t="s">
        <v>34</v>
      </c>
      <c r="B6" s="107"/>
      <c r="C6" s="107"/>
      <c r="D6" s="107"/>
      <c r="E6" s="107"/>
      <c r="F6" s="107"/>
      <c r="G6" s="107"/>
      <c r="H6" s="107"/>
      <c r="I6" s="107"/>
      <c r="J6" s="107"/>
      <c r="K6" s="107"/>
      <c r="L6" s="107"/>
      <c r="M6" s="107"/>
      <c r="N6" s="107"/>
      <c r="O6" s="107"/>
      <c r="P6" s="107"/>
    </row>
    <row r="7" spans="1:16" ht="14.15" customHeight="1" x14ac:dyDescent="0.35">
      <c r="A7" s="5"/>
      <c r="B7" s="108"/>
      <c r="C7" s="108"/>
      <c r="D7" s="23" t="s">
        <v>35</v>
      </c>
      <c r="E7" s="23" t="s">
        <v>36</v>
      </c>
      <c r="F7" s="23" t="s">
        <v>9</v>
      </c>
      <c r="G7" s="19"/>
      <c r="H7" s="19"/>
      <c r="I7" s="19"/>
      <c r="J7" s="19"/>
      <c r="K7" s="19"/>
      <c r="L7" s="19"/>
      <c r="M7" s="19"/>
      <c r="N7" s="19"/>
      <c r="O7" s="19"/>
      <c r="P7" s="5"/>
    </row>
    <row r="8" spans="1:16" ht="14.15" customHeight="1" x14ac:dyDescent="0.35">
      <c r="A8" s="5"/>
      <c r="B8" s="86" t="s">
        <v>11</v>
      </c>
      <c r="C8" s="86"/>
      <c r="D8" s="10">
        <v>54542</v>
      </c>
      <c r="E8" s="10">
        <v>321170</v>
      </c>
      <c r="F8" s="10">
        <f>SUM(D8:E8)</f>
        <v>375712</v>
      </c>
      <c r="G8" s="17"/>
      <c r="H8" s="17"/>
      <c r="I8" s="17"/>
      <c r="J8" s="17"/>
      <c r="K8" s="17"/>
      <c r="L8" s="17"/>
      <c r="M8" s="20"/>
      <c r="N8" s="20"/>
      <c r="O8" s="21"/>
      <c r="P8" s="5"/>
    </row>
    <row r="9" spans="1:16" ht="14.15" customHeight="1" x14ac:dyDescent="0.35">
      <c r="A9" s="5"/>
      <c r="B9" s="86" t="s">
        <v>12</v>
      </c>
      <c r="C9" s="86"/>
      <c r="D9" s="10">
        <v>259740</v>
      </c>
      <c r="E9" s="10">
        <v>1043642</v>
      </c>
      <c r="F9" s="10">
        <f>SUM(D9:E9)</f>
        <v>1303382</v>
      </c>
      <c r="G9" s="17"/>
      <c r="H9" s="17"/>
      <c r="I9" s="17"/>
      <c r="J9" s="17"/>
      <c r="K9" s="17"/>
      <c r="L9" s="17"/>
      <c r="M9" s="17"/>
      <c r="N9" s="17"/>
      <c r="O9" s="21"/>
      <c r="P9" s="5"/>
    </row>
    <row r="10" spans="1:16" ht="14.15" customHeight="1" x14ac:dyDescent="0.35">
      <c r="A10" s="5"/>
      <c r="B10" s="85" t="s">
        <v>37</v>
      </c>
      <c r="C10" s="86"/>
      <c r="D10" s="10">
        <v>326573</v>
      </c>
      <c r="E10" s="10">
        <v>23072</v>
      </c>
      <c r="F10" s="10">
        <f t="shared" ref="F10:F13" si="0">SUM(D10:E10)</f>
        <v>349645</v>
      </c>
      <c r="G10" s="17"/>
      <c r="H10" s="17"/>
      <c r="I10" s="17"/>
      <c r="J10" s="17"/>
      <c r="K10" s="17"/>
      <c r="L10" s="17"/>
      <c r="M10" s="17"/>
      <c r="N10" s="17"/>
      <c r="O10" s="21"/>
      <c r="P10" s="5"/>
    </row>
    <row r="11" spans="1:16" ht="14.15" customHeight="1" x14ac:dyDescent="0.35">
      <c r="A11" s="5"/>
      <c r="B11" s="86" t="s">
        <v>14</v>
      </c>
      <c r="C11" s="86"/>
      <c r="D11" s="10">
        <v>14301</v>
      </c>
      <c r="E11" s="10">
        <v>309175</v>
      </c>
      <c r="F11" s="10">
        <f t="shared" si="0"/>
        <v>323476</v>
      </c>
      <c r="G11" s="17"/>
      <c r="H11" s="17"/>
      <c r="I11" s="17"/>
      <c r="J11" s="17"/>
      <c r="K11" s="17"/>
      <c r="L11" s="17"/>
      <c r="M11" s="17"/>
      <c r="N11" s="17"/>
      <c r="O11" s="21"/>
      <c r="P11" s="5"/>
    </row>
    <row r="12" spans="1:16" ht="14.15" customHeight="1" x14ac:dyDescent="0.35">
      <c r="A12" s="5"/>
      <c r="B12" s="86" t="s">
        <v>15</v>
      </c>
      <c r="C12" s="86"/>
      <c r="D12" s="29" t="s">
        <v>38</v>
      </c>
      <c r="E12" s="10">
        <v>1214072</v>
      </c>
      <c r="F12" s="10">
        <f t="shared" si="0"/>
        <v>1214072</v>
      </c>
      <c r="G12" s="17"/>
      <c r="H12" s="17"/>
      <c r="I12" s="17"/>
      <c r="J12" s="17"/>
      <c r="K12" s="17"/>
      <c r="L12" s="17"/>
      <c r="M12" s="17"/>
      <c r="N12" s="17"/>
      <c r="O12" s="21"/>
      <c r="P12" s="5"/>
    </row>
    <row r="13" spans="1:16" ht="14.15" customHeight="1" x14ac:dyDescent="0.35">
      <c r="A13" s="5"/>
      <c r="B13" s="86" t="s">
        <v>16</v>
      </c>
      <c r="C13" s="86"/>
      <c r="D13" s="29" t="s">
        <v>38</v>
      </c>
      <c r="E13" s="10">
        <v>767185</v>
      </c>
      <c r="F13" s="10">
        <f t="shared" si="0"/>
        <v>767185</v>
      </c>
      <c r="G13" s="18"/>
      <c r="H13" s="17"/>
      <c r="I13" s="17"/>
      <c r="J13" s="17"/>
      <c r="K13" s="17"/>
      <c r="L13" s="17"/>
      <c r="M13" s="17"/>
      <c r="N13" s="17"/>
      <c r="O13" s="21"/>
      <c r="P13" s="5"/>
    </row>
    <row r="14" spans="1:16" ht="14.15" customHeight="1" x14ac:dyDescent="0.35">
      <c r="A14" s="5"/>
      <c r="B14" s="86" t="s">
        <v>17</v>
      </c>
      <c r="C14" s="86"/>
      <c r="D14" s="71" t="s">
        <v>38</v>
      </c>
      <c r="E14" s="71" t="s">
        <v>38</v>
      </c>
      <c r="F14" s="71" t="s">
        <v>38</v>
      </c>
      <c r="G14" s="17"/>
      <c r="H14" s="17"/>
      <c r="I14" s="17"/>
      <c r="J14" s="17"/>
      <c r="K14" s="17"/>
      <c r="L14" s="17"/>
      <c r="M14" s="17"/>
      <c r="N14" s="17"/>
      <c r="O14" s="21"/>
      <c r="P14" s="5"/>
    </row>
    <row r="15" spans="1:16" ht="14.15" customHeight="1" x14ac:dyDescent="0.35">
      <c r="A15" s="5"/>
      <c r="B15" s="117" t="s">
        <v>39</v>
      </c>
      <c r="C15" s="102"/>
      <c r="D15" s="175">
        <f>SUM(D8:D14)</f>
        <v>655156</v>
      </c>
      <c r="E15" s="175">
        <f t="shared" ref="E15:F15" si="1">SUM(E8:E14)</f>
        <v>3678316</v>
      </c>
      <c r="F15" s="175">
        <f t="shared" si="1"/>
        <v>4333472</v>
      </c>
      <c r="G15" s="72"/>
      <c r="H15" s="17"/>
      <c r="I15" s="17"/>
      <c r="J15" s="17"/>
      <c r="K15" s="17"/>
      <c r="L15" s="17"/>
      <c r="M15" s="17"/>
      <c r="N15" s="17"/>
      <c r="O15" s="21"/>
      <c r="P15" s="5"/>
    </row>
    <row r="16" spans="1:16" ht="14.15" customHeight="1" x14ac:dyDescent="0.35">
      <c r="A16" s="12"/>
      <c r="B16" s="12"/>
      <c r="C16" s="12"/>
      <c r="D16" s="73"/>
      <c r="E16" s="73"/>
      <c r="F16" s="73"/>
      <c r="G16" s="12"/>
      <c r="H16" s="12"/>
      <c r="I16" s="12"/>
      <c r="J16" s="12"/>
      <c r="K16" s="12"/>
      <c r="L16" s="12"/>
      <c r="M16" s="12"/>
      <c r="N16" s="12"/>
      <c r="O16" s="12"/>
      <c r="P16" s="12"/>
    </row>
    <row r="17" spans="1:16" ht="30" customHeight="1" x14ac:dyDescent="0.35">
      <c r="A17" s="107" t="s">
        <v>40</v>
      </c>
      <c r="B17" s="107"/>
      <c r="C17" s="107"/>
      <c r="D17" s="107"/>
      <c r="E17" s="107"/>
      <c r="F17" s="107"/>
      <c r="G17" s="107"/>
      <c r="H17" s="107"/>
      <c r="I17" s="107"/>
      <c r="J17" s="107"/>
      <c r="K17" s="107"/>
      <c r="L17" s="107"/>
      <c r="M17" s="107"/>
      <c r="N17" s="107"/>
      <c r="O17" s="107"/>
      <c r="P17" s="107"/>
    </row>
    <row r="18" spans="1:16" ht="14.15" customHeight="1" x14ac:dyDescent="0.35">
      <c r="A18" s="4"/>
      <c r="B18" s="4"/>
      <c r="C18" s="4"/>
      <c r="D18" s="118" t="s">
        <v>41</v>
      </c>
      <c r="E18" s="118"/>
      <c r="F18" s="118"/>
      <c r="G18" s="119" t="s">
        <v>42</v>
      </c>
      <c r="H18" s="119"/>
      <c r="I18" s="4"/>
      <c r="J18" s="4"/>
      <c r="K18" s="4"/>
      <c r="L18" s="4"/>
      <c r="M18" s="4"/>
      <c r="N18" s="4"/>
      <c r="O18" s="4"/>
      <c r="P18" s="4"/>
    </row>
    <row r="19" spans="1:16" ht="14.15" customHeight="1" x14ac:dyDescent="0.35">
      <c r="A19" s="5"/>
      <c r="B19" s="108"/>
      <c r="C19" s="108"/>
      <c r="D19" s="23" t="s">
        <v>43</v>
      </c>
      <c r="E19" s="23" t="s">
        <v>44</v>
      </c>
      <c r="F19" s="23" t="s">
        <v>45</v>
      </c>
      <c r="G19" s="24" t="s">
        <v>43</v>
      </c>
      <c r="H19" s="24" t="s">
        <v>46</v>
      </c>
      <c r="I19" s="19"/>
      <c r="J19" s="19"/>
      <c r="K19" s="19"/>
      <c r="L19" s="19"/>
      <c r="M19" s="19"/>
      <c r="N19" s="19"/>
      <c r="O19" s="19"/>
      <c r="P19" s="5"/>
    </row>
    <row r="20" spans="1:16" ht="14.15" customHeight="1" x14ac:dyDescent="0.35">
      <c r="A20" s="5"/>
      <c r="B20" s="86" t="s">
        <v>11</v>
      </c>
      <c r="C20" s="86"/>
      <c r="D20" s="9">
        <v>32</v>
      </c>
      <c r="E20" s="10">
        <v>105</v>
      </c>
      <c r="F20" s="10">
        <v>68</v>
      </c>
      <c r="G20" s="10">
        <v>811</v>
      </c>
      <c r="H20" s="10">
        <v>328</v>
      </c>
      <c r="I20" s="17"/>
      <c r="J20" s="17"/>
      <c r="K20" s="17"/>
      <c r="L20" s="17"/>
      <c r="M20" s="20"/>
      <c r="N20" s="20"/>
      <c r="O20" s="21"/>
      <c r="P20" s="5"/>
    </row>
    <row r="21" spans="1:16" ht="14.15" customHeight="1" x14ac:dyDescent="0.35">
      <c r="A21" s="5"/>
      <c r="B21" s="86" t="s">
        <v>12</v>
      </c>
      <c r="C21" s="86"/>
      <c r="D21" s="9">
        <v>27</v>
      </c>
      <c r="E21" s="9">
        <v>208</v>
      </c>
      <c r="F21" s="10">
        <v>56</v>
      </c>
      <c r="G21" s="9">
        <v>226</v>
      </c>
      <c r="H21" s="29" t="s">
        <v>38</v>
      </c>
      <c r="I21" s="17"/>
      <c r="J21" s="17"/>
      <c r="K21" s="17"/>
      <c r="L21" s="17"/>
      <c r="M21" s="17"/>
      <c r="N21" s="17"/>
      <c r="O21" s="21"/>
      <c r="P21" s="5"/>
    </row>
    <row r="22" spans="1:16" ht="14.15" customHeight="1" x14ac:dyDescent="0.35">
      <c r="A22" s="5"/>
      <c r="B22" s="85" t="s">
        <v>37</v>
      </c>
      <c r="C22" s="86"/>
      <c r="D22" s="9">
        <v>33</v>
      </c>
      <c r="E22" s="9">
        <v>63</v>
      </c>
      <c r="F22" s="10">
        <v>75</v>
      </c>
      <c r="G22" s="9">
        <v>100</v>
      </c>
      <c r="H22" s="10">
        <v>133</v>
      </c>
      <c r="I22" s="17"/>
      <c r="J22" s="17"/>
      <c r="K22" s="17"/>
      <c r="L22" s="17"/>
      <c r="M22" s="17"/>
      <c r="N22" s="17"/>
      <c r="O22" s="21"/>
      <c r="P22" s="5"/>
    </row>
    <row r="23" spans="1:16" ht="14.15" customHeight="1" x14ac:dyDescent="0.35">
      <c r="A23" s="5"/>
      <c r="B23" s="86" t="s">
        <v>14</v>
      </c>
      <c r="C23" s="86"/>
      <c r="D23" s="30" t="s">
        <v>38</v>
      </c>
      <c r="E23" s="9">
        <v>8</v>
      </c>
      <c r="F23" s="10">
        <v>3</v>
      </c>
      <c r="G23" s="9">
        <v>2</v>
      </c>
      <c r="H23" s="10">
        <v>4</v>
      </c>
      <c r="I23" s="17"/>
      <c r="J23" s="17"/>
      <c r="K23" s="17"/>
      <c r="L23" s="17"/>
      <c r="M23" s="17"/>
      <c r="N23" s="17"/>
      <c r="O23" s="21"/>
      <c r="P23" s="5"/>
    </row>
    <row r="24" spans="1:16" ht="14.15" customHeight="1" x14ac:dyDescent="0.35">
      <c r="A24" s="5"/>
      <c r="B24" s="86" t="s">
        <v>15</v>
      </c>
      <c r="C24" s="86"/>
      <c r="D24" s="30" t="s">
        <v>38</v>
      </c>
      <c r="E24" s="9">
        <v>3</v>
      </c>
      <c r="F24" s="31">
        <v>0.1</v>
      </c>
      <c r="G24" s="9">
        <v>9</v>
      </c>
      <c r="H24" s="10">
        <v>6</v>
      </c>
      <c r="I24" s="17"/>
      <c r="J24" s="17"/>
      <c r="K24" s="17"/>
      <c r="L24" s="17"/>
      <c r="M24" s="17"/>
      <c r="N24" s="17"/>
      <c r="O24" s="21"/>
      <c r="P24" s="5"/>
    </row>
    <row r="25" spans="1:16" ht="14.15" customHeight="1" x14ac:dyDescent="0.35">
      <c r="A25" s="5"/>
      <c r="B25" s="86" t="s">
        <v>16</v>
      </c>
      <c r="C25" s="86"/>
      <c r="D25" s="30" t="s">
        <v>38</v>
      </c>
      <c r="E25" s="9">
        <v>8</v>
      </c>
      <c r="F25" s="10">
        <v>1</v>
      </c>
      <c r="G25" s="9">
        <v>17</v>
      </c>
      <c r="H25" s="10">
        <v>4</v>
      </c>
      <c r="I25" s="17"/>
      <c r="J25" s="17"/>
      <c r="K25" s="17"/>
      <c r="L25" s="17"/>
      <c r="M25" s="17"/>
      <c r="N25" s="17"/>
      <c r="O25" s="21"/>
      <c r="P25" s="5"/>
    </row>
    <row r="26" spans="1:16" ht="14.15" customHeight="1" x14ac:dyDescent="0.35">
      <c r="A26" s="5"/>
      <c r="B26" s="86" t="s">
        <v>17</v>
      </c>
      <c r="C26" s="86"/>
      <c r="D26" s="30" t="s">
        <v>38</v>
      </c>
      <c r="E26" s="30" t="s">
        <v>38</v>
      </c>
      <c r="F26" s="29" t="s">
        <v>38</v>
      </c>
      <c r="G26" s="30" t="s">
        <v>38</v>
      </c>
      <c r="H26" s="31">
        <v>0.3</v>
      </c>
      <c r="I26" s="17"/>
      <c r="J26" s="17"/>
      <c r="K26" s="17"/>
      <c r="L26" s="17"/>
      <c r="M26" s="17"/>
      <c r="N26" s="17"/>
      <c r="O26" s="21"/>
      <c r="P26" s="5"/>
    </row>
    <row r="27" spans="1:16" ht="14.15" customHeight="1" x14ac:dyDescent="0.35">
      <c r="A27" s="5"/>
      <c r="B27" s="117" t="s">
        <v>39</v>
      </c>
      <c r="C27" s="103"/>
      <c r="D27" s="36">
        <f>SUM(D20:D26)</f>
        <v>92</v>
      </c>
      <c r="E27" s="36">
        <f t="shared" ref="E27:H27" si="2">SUM(E20:E26)</f>
        <v>395</v>
      </c>
      <c r="F27" s="36">
        <f t="shared" si="2"/>
        <v>203.1</v>
      </c>
      <c r="G27" s="36">
        <f t="shared" si="2"/>
        <v>1165</v>
      </c>
      <c r="H27" s="36">
        <f t="shared" si="2"/>
        <v>475.3</v>
      </c>
      <c r="I27" s="17"/>
      <c r="J27" s="17"/>
      <c r="K27" s="17"/>
      <c r="L27" s="17"/>
      <c r="M27" s="17"/>
      <c r="N27" s="17"/>
      <c r="O27" s="21"/>
      <c r="P27" s="5"/>
    </row>
    <row r="28" spans="1:16" ht="14.15" customHeight="1" x14ac:dyDescent="0.35">
      <c r="A28" s="12"/>
      <c r="B28" s="12"/>
      <c r="C28" s="12"/>
      <c r="D28" s="12"/>
      <c r="E28" s="12"/>
      <c r="F28" s="12"/>
      <c r="G28" s="12"/>
      <c r="H28" s="12"/>
      <c r="I28" s="12"/>
      <c r="J28" s="12"/>
      <c r="K28" s="12"/>
      <c r="L28" s="12"/>
      <c r="M28" s="12"/>
      <c r="N28" s="12"/>
      <c r="O28" s="12"/>
      <c r="P28" s="12"/>
    </row>
    <row r="29" spans="1:16" s="25" customFormat="1" ht="14.15" customHeight="1" x14ac:dyDescent="0.35">
      <c r="A29" s="120" t="s">
        <v>47</v>
      </c>
      <c r="B29" s="120"/>
      <c r="C29" s="120"/>
      <c r="D29" s="120"/>
      <c r="E29" s="120"/>
      <c r="F29" s="120"/>
      <c r="G29" s="120"/>
      <c r="H29" s="120"/>
      <c r="I29" s="120"/>
      <c r="J29" s="120"/>
      <c r="K29" s="120"/>
      <c r="L29" s="120"/>
      <c r="M29" s="120"/>
      <c r="N29" s="120"/>
      <c r="O29" s="120"/>
      <c r="P29" s="120"/>
    </row>
    <row r="30" spans="1:16" ht="14.15" customHeight="1" x14ac:dyDescent="0.35">
      <c r="B30" s="108"/>
      <c r="C30" s="108"/>
      <c r="D30" s="23" t="s">
        <v>48</v>
      </c>
      <c r="E30" s="23" t="s">
        <v>49</v>
      </c>
    </row>
    <row r="31" spans="1:16" ht="14.15" customHeight="1" x14ac:dyDescent="0.35">
      <c r="B31" s="86" t="s">
        <v>11</v>
      </c>
      <c r="C31" s="86"/>
      <c r="D31" s="10">
        <v>822791</v>
      </c>
      <c r="E31" s="10">
        <v>314616</v>
      </c>
    </row>
    <row r="32" spans="1:16" ht="14.15" customHeight="1" x14ac:dyDescent="0.35">
      <c r="B32" s="86" t="s">
        <v>12</v>
      </c>
      <c r="C32" s="86"/>
      <c r="D32" s="10">
        <v>879058</v>
      </c>
      <c r="E32" s="10">
        <v>425288</v>
      </c>
    </row>
    <row r="33" spans="2:6" ht="14.15" customHeight="1" x14ac:dyDescent="0.35">
      <c r="B33" s="85" t="s">
        <v>37</v>
      </c>
      <c r="C33" s="86"/>
      <c r="D33" s="10">
        <v>1105508</v>
      </c>
      <c r="E33" s="10">
        <v>91135</v>
      </c>
    </row>
    <row r="34" spans="2:6" ht="14.15" customHeight="1" x14ac:dyDescent="0.35">
      <c r="B34" s="86" t="s">
        <v>14</v>
      </c>
      <c r="C34" s="86"/>
      <c r="D34" s="29" t="s">
        <v>38</v>
      </c>
      <c r="E34" s="29" t="s">
        <v>38</v>
      </c>
    </row>
    <row r="35" spans="2:6" ht="14.15" customHeight="1" x14ac:dyDescent="0.35">
      <c r="B35" s="86" t="s">
        <v>15</v>
      </c>
      <c r="C35" s="86"/>
      <c r="D35" s="29" t="s">
        <v>38</v>
      </c>
      <c r="E35" s="29" t="s">
        <v>38</v>
      </c>
    </row>
    <row r="36" spans="2:6" ht="14.15" customHeight="1" x14ac:dyDescent="0.35">
      <c r="B36" s="86" t="s">
        <v>16</v>
      </c>
      <c r="C36" s="86"/>
      <c r="D36" s="29" t="s">
        <v>38</v>
      </c>
      <c r="E36" s="29" t="s">
        <v>38</v>
      </c>
    </row>
    <row r="37" spans="2:6" ht="14.15" customHeight="1" x14ac:dyDescent="0.35">
      <c r="B37" s="86" t="s">
        <v>17</v>
      </c>
      <c r="C37" s="86"/>
      <c r="D37" s="71" t="s">
        <v>38</v>
      </c>
      <c r="E37" s="71" t="s">
        <v>38</v>
      </c>
    </row>
    <row r="38" spans="2:6" ht="14.15" customHeight="1" x14ac:dyDescent="0.35">
      <c r="B38" s="117" t="s">
        <v>39</v>
      </c>
      <c r="C38" s="102"/>
      <c r="D38" s="175">
        <f>SUM(D31:D37)</f>
        <v>2807357</v>
      </c>
      <c r="E38" s="175">
        <f>SUM(E31:E37)</f>
        <v>831039</v>
      </c>
      <c r="F38" s="61"/>
    </row>
    <row r="39" spans="2:6" ht="14.15" customHeight="1" x14ac:dyDescent="0.35">
      <c r="D39" s="64"/>
      <c r="E39" s="64"/>
    </row>
  </sheetData>
  <sheetProtection algorithmName="SHA-512" hashValue="CjYC8fkh87HMyPWv4aRQ2SQDPo5WwsGyacf3Kypm8AaBr6ddUredpXvmPZ/AG24TPjh2Qt3vE+UJqtNhAOzqtQ==" saltValue="4Hae404jWNX6damZ+JYhow==" spinCount="100000" sheet="1" objects="1" scenarios="1"/>
  <mergeCells count="34">
    <mergeCell ref="B9:C9"/>
    <mergeCell ref="B10:C10"/>
    <mergeCell ref="B8:C8"/>
    <mergeCell ref="A4:O4"/>
    <mergeCell ref="A5:P5"/>
    <mergeCell ref="A6:P6"/>
    <mergeCell ref="B7:C7"/>
    <mergeCell ref="B15:C15"/>
    <mergeCell ref="B13:C13"/>
    <mergeCell ref="B14:C14"/>
    <mergeCell ref="B11:C11"/>
    <mergeCell ref="B12:C12"/>
    <mergeCell ref="B31:C31"/>
    <mergeCell ref="B30:C30"/>
    <mergeCell ref="B23:C23"/>
    <mergeCell ref="B24:C24"/>
    <mergeCell ref="B22:C22"/>
    <mergeCell ref="B27:C27"/>
    <mergeCell ref="A29:P29"/>
    <mergeCell ref="B26:C26"/>
    <mergeCell ref="A17:P17"/>
    <mergeCell ref="B19:C19"/>
    <mergeCell ref="B20:C20"/>
    <mergeCell ref="B21:C21"/>
    <mergeCell ref="B25:C25"/>
    <mergeCell ref="D18:F18"/>
    <mergeCell ref="G18:H18"/>
    <mergeCell ref="B37:C37"/>
    <mergeCell ref="B38:C38"/>
    <mergeCell ref="B32:C32"/>
    <mergeCell ref="B33:C33"/>
    <mergeCell ref="B34:C34"/>
    <mergeCell ref="B35:C35"/>
    <mergeCell ref="B36:C36"/>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0F62B5-5FD3-4047-A778-AC60A8669F98}">
  <dimension ref="A4:P45"/>
  <sheetViews>
    <sheetView zoomScale="115" zoomScaleNormal="115" workbookViewId="0"/>
  </sheetViews>
  <sheetFormatPr defaultColWidth="8.7265625" defaultRowHeight="13" x14ac:dyDescent="0.35"/>
  <cols>
    <col min="1" max="1" width="6.54296875" style="1" customWidth="1"/>
    <col min="2" max="2" width="6.26953125" style="1" customWidth="1"/>
    <col min="3" max="3" width="20.26953125" style="1" customWidth="1"/>
    <col min="4" max="7" width="16.26953125" style="1" customWidth="1"/>
    <col min="8" max="9" width="14.1796875" style="1" customWidth="1"/>
    <col min="10" max="11" width="14.26953125" style="1" customWidth="1"/>
    <col min="12" max="12" width="2.453125" style="1" customWidth="1"/>
    <col min="13" max="13" width="12.453125" style="1" customWidth="1"/>
    <col min="14" max="14" width="1.1796875" style="1" customWidth="1"/>
    <col min="15" max="15" width="13.81640625" style="1" customWidth="1"/>
    <col min="16" max="16" width="7.453125" style="1" customWidth="1"/>
    <col min="17" max="16384" width="8.7265625" style="1"/>
  </cols>
  <sheetData>
    <row r="4" spans="1:16" x14ac:dyDescent="0.35">
      <c r="A4" s="105"/>
      <c r="B4" s="105"/>
      <c r="C4" s="105"/>
      <c r="D4" s="105"/>
      <c r="E4" s="105"/>
      <c r="F4" s="105"/>
      <c r="G4" s="105"/>
      <c r="H4" s="105"/>
      <c r="I4" s="105"/>
      <c r="J4" s="105"/>
      <c r="K4" s="105"/>
      <c r="L4" s="105"/>
      <c r="M4" s="105"/>
      <c r="N4" s="105"/>
      <c r="O4" s="105"/>
      <c r="P4" s="3"/>
    </row>
    <row r="5" spans="1:16" ht="43.5" x14ac:dyDescent="0.35">
      <c r="A5" s="106" t="s">
        <v>0</v>
      </c>
      <c r="B5" s="106"/>
      <c r="C5" s="106"/>
      <c r="D5" s="106"/>
      <c r="E5" s="106"/>
      <c r="F5" s="106"/>
      <c r="G5" s="106"/>
      <c r="H5" s="106"/>
      <c r="I5" s="106"/>
      <c r="J5" s="106"/>
      <c r="K5" s="106"/>
      <c r="L5" s="106"/>
      <c r="M5" s="106"/>
      <c r="N5" s="106"/>
      <c r="O5" s="106"/>
      <c r="P5" s="106"/>
    </row>
    <row r="6" spans="1:16" ht="39.65" customHeight="1" x14ac:dyDescent="0.35">
      <c r="A6" s="107" t="s">
        <v>50</v>
      </c>
      <c r="B6" s="107"/>
      <c r="C6" s="107"/>
      <c r="D6" s="107"/>
      <c r="E6" s="107"/>
      <c r="F6" s="107"/>
      <c r="G6" s="107"/>
      <c r="H6" s="107"/>
      <c r="I6" s="107"/>
      <c r="J6" s="107"/>
      <c r="K6" s="107"/>
      <c r="L6" s="107"/>
      <c r="M6" s="107"/>
      <c r="N6" s="107"/>
      <c r="O6" s="107"/>
      <c r="P6" s="107"/>
    </row>
    <row r="7" spans="1:16" x14ac:dyDescent="0.35">
      <c r="A7" s="5"/>
      <c r="B7" s="121" t="s">
        <v>51</v>
      </c>
      <c r="C7" s="121"/>
      <c r="D7" s="26" t="s">
        <v>52</v>
      </c>
      <c r="E7" s="26" t="s">
        <v>53</v>
      </c>
      <c r="F7" s="27" t="s">
        <v>54</v>
      </c>
      <c r="G7" s="26" t="s">
        <v>55</v>
      </c>
      <c r="H7" s="26" t="s">
        <v>56</v>
      </c>
      <c r="I7" s="26" t="s">
        <v>57</v>
      </c>
      <c r="J7" s="26" t="s">
        <v>58</v>
      </c>
      <c r="K7" s="26" t="s">
        <v>9</v>
      </c>
      <c r="L7" s="19"/>
      <c r="M7" s="19"/>
      <c r="N7" s="19"/>
      <c r="O7" s="19"/>
      <c r="P7" s="5"/>
    </row>
    <row r="8" spans="1:16" ht="13" customHeight="1" x14ac:dyDescent="0.35">
      <c r="A8" s="5"/>
      <c r="B8" s="85" t="s">
        <v>59</v>
      </c>
      <c r="C8" s="86"/>
      <c r="D8" s="10">
        <v>5922087.54</v>
      </c>
      <c r="E8" s="10">
        <v>9230109.9199999999</v>
      </c>
      <c r="F8" s="10">
        <v>4685101</v>
      </c>
      <c r="G8" s="10">
        <v>34065</v>
      </c>
      <c r="H8" s="10">
        <v>19860</v>
      </c>
      <c r="I8" s="10">
        <v>32886</v>
      </c>
      <c r="J8" s="10">
        <v>82179</v>
      </c>
      <c r="K8" s="34">
        <f>SUM(D8:J8)</f>
        <v>20006288.460000001</v>
      </c>
      <c r="L8" s="17"/>
      <c r="M8" s="20"/>
      <c r="N8" s="20"/>
      <c r="O8" s="21"/>
      <c r="P8" s="5"/>
    </row>
    <row r="9" spans="1:16" ht="13" customHeight="1" x14ac:dyDescent="0.35">
      <c r="A9" s="5"/>
      <c r="B9" s="85" t="s">
        <v>60</v>
      </c>
      <c r="C9" s="86"/>
      <c r="D9" s="10">
        <v>89840.78</v>
      </c>
      <c r="E9" s="10">
        <v>146763</v>
      </c>
      <c r="F9" s="10">
        <v>171093</v>
      </c>
      <c r="G9" s="10">
        <v>21368</v>
      </c>
      <c r="H9" s="10">
        <v>29735</v>
      </c>
      <c r="I9" s="10">
        <v>21350</v>
      </c>
      <c r="J9" s="10">
        <v>5681</v>
      </c>
      <c r="K9" s="34">
        <f t="shared" ref="K9:K13" si="0">SUM(D9:J9)</f>
        <v>485830.78</v>
      </c>
      <c r="L9" s="17"/>
      <c r="M9" s="17"/>
      <c r="N9" s="17"/>
      <c r="O9" s="21"/>
      <c r="P9" s="5"/>
    </row>
    <row r="10" spans="1:16" ht="13" customHeight="1" x14ac:dyDescent="0.35">
      <c r="A10" s="5"/>
      <c r="B10" s="85" t="s">
        <v>61</v>
      </c>
      <c r="C10" s="86"/>
      <c r="D10" s="29" t="s">
        <v>38</v>
      </c>
      <c r="E10" s="10">
        <v>24106517.649999999</v>
      </c>
      <c r="F10" s="10">
        <v>20431030.899999999</v>
      </c>
      <c r="G10" s="29" t="s">
        <v>38</v>
      </c>
      <c r="H10" s="29" t="s">
        <v>38</v>
      </c>
      <c r="I10" s="29" t="s">
        <v>38</v>
      </c>
      <c r="J10" s="29" t="s">
        <v>38</v>
      </c>
      <c r="K10" s="34">
        <f t="shared" si="0"/>
        <v>44537548.549999997</v>
      </c>
      <c r="L10" s="17"/>
      <c r="M10" s="17"/>
      <c r="N10" s="17"/>
      <c r="O10" s="21"/>
      <c r="P10" s="5"/>
    </row>
    <row r="11" spans="1:16" ht="13" customHeight="1" x14ac:dyDescent="0.35">
      <c r="A11" s="5"/>
      <c r="B11" s="85" t="s">
        <v>62</v>
      </c>
      <c r="C11" s="86"/>
      <c r="D11" s="10">
        <v>41625.07</v>
      </c>
      <c r="E11" s="10">
        <v>326803.09999999998</v>
      </c>
      <c r="F11" s="10">
        <v>125373</v>
      </c>
      <c r="G11" s="29" t="s">
        <v>38</v>
      </c>
      <c r="H11" s="29" t="s">
        <v>38</v>
      </c>
      <c r="I11" s="29" t="s">
        <v>38</v>
      </c>
      <c r="J11" s="29" t="s">
        <v>38</v>
      </c>
      <c r="K11" s="34">
        <f t="shared" si="0"/>
        <v>493801.17</v>
      </c>
      <c r="L11" s="17"/>
      <c r="M11" s="17"/>
      <c r="N11" s="17"/>
      <c r="O11" s="21"/>
      <c r="P11" s="5"/>
    </row>
    <row r="12" spans="1:16" x14ac:dyDescent="0.35">
      <c r="A12" s="5"/>
      <c r="B12" s="85" t="s">
        <v>63</v>
      </c>
      <c r="C12" s="86"/>
      <c r="D12" s="10">
        <v>43944456</v>
      </c>
      <c r="E12" s="29" t="s">
        <v>38</v>
      </c>
      <c r="F12" s="29" t="s">
        <v>38</v>
      </c>
      <c r="G12" s="10">
        <v>3511612</v>
      </c>
      <c r="H12" s="10">
        <v>2076302</v>
      </c>
      <c r="I12" s="10">
        <v>2627020</v>
      </c>
      <c r="J12" s="10">
        <v>625767</v>
      </c>
      <c r="K12" s="34">
        <f t="shared" si="0"/>
        <v>52785157</v>
      </c>
      <c r="L12" s="17"/>
      <c r="M12" s="17"/>
      <c r="N12" s="17"/>
      <c r="O12" s="21"/>
      <c r="P12" s="5"/>
    </row>
    <row r="13" spans="1:16" ht="13" customHeight="1" x14ac:dyDescent="0.35">
      <c r="A13" s="5"/>
      <c r="B13" s="85" t="s">
        <v>64</v>
      </c>
      <c r="C13" s="86"/>
      <c r="D13" s="29" t="s">
        <v>38</v>
      </c>
      <c r="E13" s="29" t="s">
        <v>38</v>
      </c>
      <c r="F13" s="29" t="s">
        <v>38</v>
      </c>
      <c r="G13" s="29" t="s">
        <v>38</v>
      </c>
      <c r="H13" s="29" t="s">
        <v>38</v>
      </c>
      <c r="I13" s="29" t="s">
        <v>38</v>
      </c>
      <c r="J13" s="29" t="s">
        <v>38</v>
      </c>
      <c r="K13" s="34">
        <f t="shared" si="0"/>
        <v>0</v>
      </c>
      <c r="L13" s="17"/>
      <c r="M13" s="17"/>
      <c r="N13" s="17"/>
      <c r="O13" s="21"/>
      <c r="P13" s="5"/>
    </row>
    <row r="14" spans="1:16" x14ac:dyDescent="0.35">
      <c r="A14" s="12"/>
      <c r="B14" s="12"/>
      <c r="C14" s="12"/>
      <c r="D14" s="32"/>
      <c r="E14" s="32"/>
      <c r="F14" s="32"/>
      <c r="G14" s="32"/>
      <c r="H14" s="32"/>
      <c r="I14" s="32"/>
      <c r="J14" s="32"/>
      <c r="K14" s="12"/>
      <c r="L14" s="12"/>
      <c r="M14" s="12"/>
      <c r="N14" s="12"/>
      <c r="O14" s="12"/>
      <c r="P14" s="12"/>
    </row>
    <row r="15" spans="1:16" ht="13" customHeight="1" x14ac:dyDescent="0.35">
      <c r="A15" s="5"/>
      <c r="B15" s="126" t="s">
        <v>65</v>
      </c>
      <c r="C15" s="127"/>
      <c r="D15" s="127"/>
      <c r="E15" s="127"/>
      <c r="F15" s="127"/>
      <c r="G15" s="127"/>
      <c r="H15" s="127"/>
      <c r="I15" s="127"/>
      <c r="J15" s="128"/>
      <c r="K15" s="19"/>
      <c r="L15" s="19"/>
      <c r="M15" s="19"/>
      <c r="N15" s="19"/>
      <c r="O15" s="19"/>
      <c r="P15" s="5"/>
    </row>
    <row r="16" spans="1:16" ht="13" customHeight="1" x14ac:dyDescent="0.35">
      <c r="A16" s="5"/>
      <c r="B16" s="85" t="s">
        <v>66</v>
      </c>
      <c r="C16" s="86"/>
      <c r="D16" s="10">
        <v>114032947.20999999</v>
      </c>
      <c r="E16" s="29" t="s">
        <v>38</v>
      </c>
      <c r="F16" s="29" t="s">
        <v>38</v>
      </c>
      <c r="G16" s="29" t="s">
        <v>38</v>
      </c>
      <c r="H16" s="29" t="s">
        <v>38</v>
      </c>
      <c r="I16" s="29" t="s">
        <v>38</v>
      </c>
      <c r="J16" s="29" t="s">
        <v>38</v>
      </c>
      <c r="K16" s="17"/>
      <c r="L16" s="17"/>
      <c r="M16" s="20"/>
      <c r="N16" s="20"/>
      <c r="O16" s="21"/>
      <c r="P16" s="5"/>
    </row>
    <row r="17" spans="2:11" x14ac:dyDescent="0.35">
      <c r="D17" s="33"/>
      <c r="E17" s="33"/>
      <c r="F17" s="33"/>
      <c r="G17" s="33"/>
      <c r="H17" s="33"/>
      <c r="I17" s="33"/>
      <c r="J17" s="33"/>
    </row>
    <row r="18" spans="2:11" ht="13" customHeight="1" x14ac:dyDescent="0.35">
      <c r="B18" s="126" t="s">
        <v>67</v>
      </c>
      <c r="C18" s="127"/>
      <c r="D18" s="127"/>
      <c r="E18" s="127"/>
      <c r="F18" s="127"/>
      <c r="G18" s="127"/>
      <c r="H18" s="127"/>
      <c r="I18" s="127"/>
      <c r="J18" s="128"/>
    </row>
    <row r="19" spans="2:11" ht="13" customHeight="1" x14ac:dyDescent="0.35">
      <c r="B19" s="85" t="s">
        <v>68</v>
      </c>
      <c r="C19" s="86"/>
      <c r="D19" s="10">
        <v>223102.80389442001</v>
      </c>
      <c r="E19" s="10">
        <v>347725.93101616</v>
      </c>
      <c r="F19" s="10">
        <v>176501.80997300002</v>
      </c>
      <c r="G19" s="10">
        <v>1283.3307450000002</v>
      </c>
      <c r="H19" s="10">
        <v>748.18578000000002</v>
      </c>
      <c r="I19" s="10">
        <v>1238.9142780000002</v>
      </c>
      <c r="J19" s="10">
        <v>3095.9294670000004</v>
      </c>
      <c r="K19" s="34">
        <f>SUM(D19:J19)</f>
        <v>753696.90515358001</v>
      </c>
    </row>
    <row r="20" spans="2:11" ht="13" customHeight="1" x14ac:dyDescent="0.35">
      <c r="B20" s="85" t="s">
        <v>69</v>
      </c>
      <c r="C20" s="86"/>
      <c r="D20" s="10">
        <v>2977.1437676399996</v>
      </c>
      <c r="E20" s="10">
        <v>4863.4322940000002</v>
      </c>
      <c r="F20" s="10">
        <v>5669.6798339999996</v>
      </c>
      <c r="G20" s="10">
        <v>708.09278399999994</v>
      </c>
      <c r="H20" s="10">
        <v>985.35842999999988</v>
      </c>
      <c r="I20" s="10">
        <v>707.49629999999991</v>
      </c>
      <c r="J20" s="10">
        <v>188.256978</v>
      </c>
      <c r="K20" s="34">
        <f t="shared" ref="K20:K25" si="1">SUM(D20:J20)</f>
        <v>16099.46038764</v>
      </c>
    </row>
    <row r="21" spans="2:11" ht="13" customHeight="1" x14ac:dyDescent="0.35">
      <c r="B21" s="85" t="s">
        <v>70</v>
      </c>
      <c r="C21" s="86"/>
      <c r="D21" s="29" t="s">
        <v>38</v>
      </c>
      <c r="E21" s="10">
        <v>919.1333049591999</v>
      </c>
      <c r="F21" s="10">
        <v>778.99434615519999</v>
      </c>
      <c r="G21" s="29" t="s">
        <v>38</v>
      </c>
      <c r="H21" s="29" t="s">
        <v>38</v>
      </c>
      <c r="I21" s="29" t="s">
        <v>38</v>
      </c>
      <c r="J21" s="29" t="s">
        <v>38</v>
      </c>
      <c r="K21" s="34">
        <f t="shared" si="1"/>
        <v>1698.1276511143999</v>
      </c>
    </row>
    <row r="22" spans="2:11" ht="13" customHeight="1" x14ac:dyDescent="0.35">
      <c r="B22" s="85" t="s">
        <v>71</v>
      </c>
      <c r="C22" s="86"/>
      <c r="D22" s="10">
        <v>1941.4765149400002</v>
      </c>
      <c r="E22" s="10">
        <v>15242.750190199999</v>
      </c>
      <c r="F22" s="10">
        <v>5847.6474660000003</v>
      </c>
      <c r="G22" s="29" t="s">
        <v>38</v>
      </c>
      <c r="H22" s="29" t="s">
        <v>38</v>
      </c>
      <c r="I22" s="29" t="s">
        <v>38</v>
      </c>
      <c r="J22" s="29" t="s">
        <v>38</v>
      </c>
      <c r="K22" s="34">
        <f t="shared" si="1"/>
        <v>23031.87417114</v>
      </c>
    </row>
    <row r="23" spans="2:11" ht="13" customHeight="1" x14ac:dyDescent="0.35">
      <c r="B23" s="85" t="s">
        <v>72</v>
      </c>
      <c r="C23" s="86"/>
      <c r="D23" s="10">
        <v>158200.0416</v>
      </c>
      <c r="E23" s="29" t="s">
        <v>38</v>
      </c>
      <c r="F23" s="29" t="s">
        <v>38</v>
      </c>
      <c r="G23" s="10">
        <v>12641.8032</v>
      </c>
      <c r="H23" s="10">
        <v>7474.6871999999994</v>
      </c>
      <c r="I23" s="10">
        <v>9457.271999999999</v>
      </c>
      <c r="J23" s="10">
        <v>2252.7611999999999</v>
      </c>
      <c r="K23" s="34">
        <f t="shared" si="1"/>
        <v>190026.56519999998</v>
      </c>
    </row>
    <row r="24" spans="2:11" x14ac:dyDescent="0.35">
      <c r="B24" s="85" t="s">
        <v>73</v>
      </c>
      <c r="C24" s="86"/>
      <c r="D24" s="29" t="s">
        <v>38</v>
      </c>
      <c r="E24" s="29" t="s">
        <v>38</v>
      </c>
      <c r="F24" s="29" t="s">
        <v>38</v>
      </c>
      <c r="G24" s="29" t="s">
        <v>38</v>
      </c>
      <c r="H24" s="29" t="s">
        <v>38</v>
      </c>
      <c r="I24" s="29" t="s">
        <v>38</v>
      </c>
      <c r="J24" s="29" t="s">
        <v>38</v>
      </c>
      <c r="K24" s="34">
        <f t="shared" si="1"/>
        <v>0</v>
      </c>
    </row>
    <row r="25" spans="2:11" ht="13" customHeight="1" x14ac:dyDescent="0.35">
      <c r="B25" s="85" t="s">
        <v>74</v>
      </c>
      <c r="C25" s="86"/>
      <c r="D25" s="10">
        <v>410518.60995599994</v>
      </c>
      <c r="E25" s="29" t="s">
        <v>38</v>
      </c>
      <c r="F25" s="29" t="s">
        <v>38</v>
      </c>
      <c r="G25" s="29" t="s">
        <v>38</v>
      </c>
      <c r="H25" s="29" t="s">
        <v>38</v>
      </c>
      <c r="I25" s="29" t="s">
        <v>38</v>
      </c>
      <c r="J25" s="29" t="s">
        <v>38</v>
      </c>
      <c r="K25" s="34">
        <f t="shared" si="1"/>
        <v>410518.60995599994</v>
      </c>
    </row>
    <row r="26" spans="2:11" ht="13" customHeight="1" x14ac:dyDescent="0.35">
      <c r="B26" s="131" t="s">
        <v>9</v>
      </c>
      <c r="C26" s="100"/>
      <c r="D26" s="34">
        <f>SUM(D19:D25)</f>
        <v>796740.07573299995</v>
      </c>
      <c r="E26" s="34">
        <f t="shared" ref="E26:J26" si="2">SUM(E19:E25)</f>
        <v>368751.24680531921</v>
      </c>
      <c r="F26" s="34">
        <f t="shared" si="2"/>
        <v>188798.13161915523</v>
      </c>
      <c r="G26" s="34">
        <f t="shared" si="2"/>
        <v>14633.226729</v>
      </c>
      <c r="H26" s="34">
        <f t="shared" si="2"/>
        <v>9208.2314100000003</v>
      </c>
      <c r="I26" s="34">
        <f t="shared" si="2"/>
        <v>11403.682578</v>
      </c>
      <c r="J26" s="34">
        <f t="shared" si="2"/>
        <v>5536.9476450000002</v>
      </c>
      <c r="K26" s="76"/>
    </row>
    <row r="28" spans="2:11" ht="40" customHeight="1" x14ac:dyDescent="0.35">
      <c r="B28" s="124" t="s">
        <v>75</v>
      </c>
      <c r="C28" s="124"/>
      <c r="D28" s="124"/>
      <c r="E28" s="124"/>
      <c r="F28" s="124"/>
      <c r="G28" s="124"/>
      <c r="H28" s="124"/>
      <c r="I28" s="124"/>
      <c r="J28" s="124"/>
    </row>
    <row r="30" spans="2:11" x14ac:dyDescent="0.35">
      <c r="B30" s="122" t="s">
        <v>76</v>
      </c>
      <c r="C30" s="122"/>
      <c r="D30" s="74" t="s">
        <v>52</v>
      </c>
      <c r="E30" s="74" t="s">
        <v>53</v>
      </c>
      <c r="F30" s="75" t="s">
        <v>54</v>
      </c>
    </row>
    <row r="31" spans="2:11" ht="25" customHeight="1" x14ac:dyDescent="0.35">
      <c r="B31" s="85" t="s">
        <v>77</v>
      </c>
      <c r="C31" s="123"/>
      <c r="D31" s="176">
        <v>0.96799999999999997</v>
      </c>
      <c r="E31" s="176">
        <v>0.41899999999999998</v>
      </c>
      <c r="F31" s="176">
        <v>0.188</v>
      </c>
      <c r="G31" s="61"/>
    </row>
    <row r="32" spans="2:11" x14ac:dyDescent="0.35">
      <c r="D32" s="64"/>
      <c r="E32" s="64"/>
      <c r="F32" s="64"/>
    </row>
    <row r="33" spans="1:16" ht="39.65" customHeight="1" x14ac:dyDescent="0.35">
      <c r="A33" s="107" t="s">
        <v>78</v>
      </c>
      <c r="B33" s="107"/>
      <c r="C33" s="107"/>
      <c r="D33" s="107"/>
      <c r="E33" s="107"/>
      <c r="F33" s="107"/>
      <c r="G33" s="107"/>
      <c r="H33" s="107"/>
      <c r="I33" s="107"/>
      <c r="J33" s="107"/>
      <c r="K33" s="107"/>
      <c r="L33" s="107"/>
      <c r="M33" s="107"/>
      <c r="N33" s="107"/>
      <c r="O33" s="107"/>
      <c r="P33" s="107"/>
    </row>
    <row r="34" spans="1:16" ht="14.5" customHeight="1" x14ac:dyDescent="0.35">
      <c r="A34" s="4"/>
      <c r="B34" s="4"/>
      <c r="C34" s="4"/>
      <c r="D34" s="4"/>
      <c r="E34" s="4"/>
      <c r="F34" s="4"/>
      <c r="G34" s="4"/>
      <c r="H34" s="4"/>
      <c r="I34" s="4"/>
      <c r="J34" s="4"/>
      <c r="K34" s="4"/>
      <c r="L34" s="4"/>
      <c r="M34" s="4"/>
      <c r="N34" s="4"/>
      <c r="O34" s="4"/>
      <c r="P34" s="4"/>
    </row>
    <row r="35" spans="1:16" ht="14.15" customHeight="1" x14ac:dyDescent="0.35">
      <c r="A35" s="129" t="s">
        <v>79</v>
      </c>
      <c r="B35" s="129"/>
      <c r="C35" s="129"/>
      <c r="D35" s="129"/>
      <c r="E35" s="129"/>
      <c r="F35" s="129"/>
      <c r="G35" s="129"/>
      <c r="H35" s="129"/>
      <c r="I35" s="129"/>
      <c r="J35" s="129"/>
      <c r="K35" s="129"/>
      <c r="L35" s="129"/>
      <c r="M35" s="129"/>
      <c r="N35" s="129"/>
      <c r="O35" s="129"/>
      <c r="P35" s="129"/>
    </row>
    <row r="36" spans="1:16" x14ac:dyDescent="0.35">
      <c r="A36" s="5"/>
      <c r="B36" s="122"/>
      <c r="C36" s="122"/>
      <c r="D36" s="74" t="s">
        <v>52</v>
      </c>
      <c r="E36" s="74" t="s">
        <v>53</v>
      </c>
      <c r="F36" s="75" t="s">
        <v>54</v>
      </c>
      <c r="G36" s="26" t="s">
        <v>55</v>
      </c>
      <c r="H36" s="26" t="s">
        <v>56</v>
      </c>
      <c r="I36" s="26" t="s">
        <v>57</v>
      </c>
      <c r="J36" s="26" t="s">
        <v>58</v>
      </c>
      <c r="K36" s="26" t="s">
        <v>9</v>
      </c>
      <c r="L36" s="19"/>
      <c r="M36" s="19"/>
      <c r="N36" s="19"/>
      <c r="O36" s="19"/>
      <c r="P36" s="5"/>
    </row>
    <row r="37" spans="1:16" ht="13" customHeight="1" x14ac:dyDescent="0.35">
      <c r="A37" s="5"/>
      <c r="B37" s="85" t="s">
        <v>80</v>
      </c>
      <c r="C37" s="123"/>
      <c r="D37" s="10">
        <v>17734</v>
      </c>
      <c r="E37" s="10">
        <v>28024</v>
      </c>
      <c r="F37" s="10">
        <v>15424</v>
      </c>
      <c r="G37" s="78">
        <v>156</v>
      </c>
      <c r="H37" s="10">
        <v>132</v>
      </c>
      <c r="I37" s="10">
        <v>152</v>
      </c>
      <c r="J37" s="10">
        <v>267</v>
      </c>
      <c r="K37" s="34">
        <f>SUM(D37:J37)</f>
        <v>61889</v>
      </c>
      <c r="L37" s="17"/>
      <c r="M37" s="20"/>
      <c r="N37" s="20"/>
      <c r="O37" s="21"/>
      <c r="P37" s="5"/>
    </row>
    <row r="38" spans="1:16" x14ac:dyDescent="0.35">
      <c r="B38" s="85" t="s">
        <v>81</v>
      </c>
      <c r="C38" s="123"/>
      <c r="D38" s="10">
        <v>18589</v>
      </c>
      <c r="E38" s="29" t="s">
        <v>38</v>
      </c>
      <c r="F38" s="29" t="s">
        <v>38</v>
      </c>
      <c r="G38" s="78">
        <v>1485</v>
      </c>
      <c r="H38" s="10">
        <v>878</v>
      </c>
      <c r="I38" s="10">
        <v>1111</v>
      </c>
      <c r="J38" s="10">
        <v>265</v>
      </c>
      <c r="K38" s="34">
        <f t="shared" ref="K38" si="3">SUM(D38:J38)</f>
        <v>22328</v>
      </c>
    </row>
    <row r="39" spans="1:16" x14ac:dyDescent="0.35">
      <c r="B39" s="130" t="s">
        <v>82</v>
      </c>
      <c r="C39" s="95"/>
      <c r="D39" s="79">
        <f>SUM(D37:D38)</f>
        <v>36323</v>
      </c>
      <c r="E39" s="79">
        <f t="shared" ref="E39:J39" si="4">SUM(E37:E38)</f>
        <v>28024</v>
      </c>
      <c r="F39" s="79">
        <f t="shared" si="4"/>
        <v>15424</v>
      </c>
      <c r="G39" s="34">
        <f t="shared" si="4"/>
        <v>1641</v>
      </c>
      <c r="H39" s="34">
        <f t="shared" si="4"/>
        <v>1010</v>
      </c>
      <c r="I39" s="34">
        <f t="shared" si="4"/>
        <v>1263</v>
      </c>
      <c r="J39" s="34">
        <f t="shared" si="4"/>
        <v>532</v>
      </c>
      <c r="K39" s="34">
        <f>SUM(D39:J39)</f>
        <v>84217</v>
      </c>
    </row>
    <row r="41" spans="1:16" ht="14.15" customHeight="1" x14ac:dyDescent="0.35">
      <c r="A41" s="129" t="s">
        <v>83</v>
      </c>
      <c r="B41" s="129"/>
      <c r="C41" s="129"/>
      <c r="D41" s="129"/>
      <c r="E41" s="129"/>
      <c r="F41" s="129"/>
      <c r="G41" s="129"/>
      <c r="H41" s="129"/>
      <c r="I41" s="129"/>
      <c r="J41" s="129"/>
      <c r="K41" s="129"/>
      <c r="L41" s="129"/>
      <c r="M41" s="129"/>
      <c r="N41" s="129"/>
      <c r="O41" s="129"/>
      <c r="P41" s="129"/>
    </row>
    <row r="42" spans="1:16" x14ac:dyDescent="0.35">
      <c r="B42" s="125"/>
      <c r="C42" s="125"/>
      <c r="D42" s="74" t="s">
        <v>52</v>
      </c>
      <c r="E42" s="74" t="s">
        <v>53</v>
      </c>
      <c r="F42" s="75" t="s">
        <v>54</v>
      </c>
      <c r="G42" s="26"/>
      <c r="H42" s="26"/>
      <c r="I42" s="26"/>
      <c r="J42" s="26"/>
    </row>
    <row r="43" spans="1:16" ht="23.5" customHeight="1" x14ac:dyDescent="0.35">
      <c r="B43" s="85" t="s">
        <v>84</v>
      </c>
      <c r="C43" s="123"/>
      <c r="D43" s="176">
        <v>4.41E-2</v>
      </c>
      <c r="E43" s="176">
        <v>3.1899999999999998E-2</v>
      </c>
      <c r="F43" s="176">
        <v>1.54E-2</v>
      </c>
      <c r="G43" s="77"/>
      <c r="H43" s="35"/>
      <c r="I43" s="35"/>
      <c r="J43" s="35"/>
    </row>
    <row r="44" spans="1:16" x14ac:dyDescent="0.35">
      <c r="D44" s="64"/>
      <c r="E44" s="64"/>
      <c r="F44" s="64"/>
    </row>
    <row r="45" spans="1:16" ht="41.15" customHeight="1" x14ac:dyDescent="0.35">
      <c r="B45" s="124" t="s">
        <v>85</v>
      </c>
      <c r="C45" s="124"/>
      <c r="D45" s="124"/>
      <c r="E45" s="124"/>
      <c r="F45" s="124"/>
      <c r="G45" s="124"/>
      <c r="H45" s="124"/>
      <c r="I45" s="124"/>
      <c r="J45" s="124"/>
    </row>
  </sheetData>
  <sheetProtection algorithmName="SHA-512" hashValue="bSm/KSIVROhPlW1R6c0zn4xXn3mME7X+2nAUqgsv3eJREIqISzGW2KZ/ABtv94C97YR6SeqztkVLtS23ouqgyQ==" saltValue="JD7jM+R2+ezwGwcmLTejxQ==" spinCount="100000" sheet="1" objects="1" scenarios="1"/>
  <mergeCells count="34">
    <mergeCell ref="B42:C42"/>
    <mergeCell ref="B43:C43"/>
    <mergeCell ref="B45:J45"/>
    <mergeCell ref="B18:J18"/>
    <mergeCell ref="B15:J15"/>
    <mergeCell ref="B36:C36"/>
    <mergeCell ref="B37:C37"/>
    <mergeCell ref="A35:P35"/>
    <mergeCell ref="B38:C38"/>
    <mergeCell ref="B39:C39"/>
    <mergeCell ref="A41:P41"/>
    <mergeCell ref="B23:C23"/>
    <mergeCell ref="B24:C24"/>
    <mergeCell ref="B25:C25"/>
    <mergeCell ref="B26:C26"/>
    <mergeCell ref="B19:C19"/>
    <mergeCell ref="B30:C30"/>
    <mergeCell ref="B31:C31"/>
    <mergeCell ref="A33:P33"/>
    <mergeCell ref="B10:C10"/>
    <mergeCell ref="B11:C11"/>
    <mergeCell ref="B12:C12"/>
    <mergeCell ref="B13:C13"/>
    <mergeCell ref="B20:C20"/>
    <mergeCell ref="B21:C21"/>
    <mergeCell ref="B22:C22"/>
    <mergeCell ref="B16:C16"/>
    <mergeCell ref="B28:J28"/>
    <mergeCell ref="B9:C9"/>
    <mergeCell ref="A4:O4"/>
    <mergeCell ref="A5:P5"/>
    <mergeCell ref="A6:P6"/>
    <mergeCell ref="B7:C7"/>
    <mergeCell ref="B8:C8"/>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0E82F3-DAC8-4D9E-89B3-1F6DE02B4114}">
  <dimension ref="A1:P14"/>
  <sheetViews>
    <sheetView zoomScale="115" zoomScaleNormal="115" workbookViewId="0"/>
  </sheetViews>
  <sheetFormatPr defaultColWidth="8.7265625" defaultRowHeight="14.15" customHeight="1" x14ac:dyDescent="0.35"/>
  <cols>
    <col min="1" max="1" width="6.54296875" style="1" customWidth="1"/>
    <col min="2" max="2" width="6.26953125" style="1" customWidth="1"/>
    <col min="3" max="3" width="10.54296875" style="1" customWidth="1"/>
    <col min="4" max="9" width="19.26953125" style="1" customWidth="1"/>
    <col min="10" max="10" width="3.453125" style="1" customWidth="1"/>
    <col min="11" max="11" width="11.26953125" style="1" customWidth="1"/>
    <col min="12" max="12" width="2.453125" style="1" customWidth="1"/>
    <col min="13" max="13" width="12.453125" style="1" customWidth="1"/>
    <col min="14" max="14" width="1.1796875" style="1" customWidth="1"/>
    <col min="15" max="15" width="13.81640625" style="1" customWidth="1"/>
    <col min="16" max="16" width="7.453125" style="1" customWidth="1"/>
    <col min="17" max="16384" width="8.7265625" style="1"/>
  </cols>
  <sheetData>
    <row r="1" spans="1:16" ht="12.5" customHeight="1" x14ac:dyDescent="0.35"/>
    <row r="4" spans="1:16" ht="14.15" customHeight="1" x14ac:dyDescent="0.35">
      <c r="A4" s="105"/>
      <c r="B4" s="105"/>
      <c r="C4" s="105"/>
      <c r="D4" s="105"/>
      <c r="E4" s="105"/>
      <c r="F4" s="105"/>
      <c r="G4" s="105"/>
      <c r="H4" s="105"/>
      <c r="I4" s="105"/>
      <c r="J4" s="105"/>
      <c r="K4" s="105"/>
      <c r="L4" s="105"/>
      <c r="M4" s="105"/>
      <c r="N4" s="105"/>
      <c r="O4" s="105"/>
      <c r="P4" s="3"/>
    </row>
    <row r="5" spans="1:16" ht="45" customHeight="1" x14ac:dyDescent="0.35">
      <c r="A5" s="106" t="s">
        <v>0</v>
      </c>
      <c r="B5" s="106"/>
      <c r="C5" s="106"/>
      <c r="D5" s="106"/>
      <c r="E5" s="106"/>
      <c r="F5" s="106"/>
      <c r="G5" s="106"/>
      <c r="H5" s="106"/>
      <c r="I5" s="106"/>
      <c r="J5" s="106"/>
      <c r="K5" s="106"/>
      <c r="L5" s="106"/>
      <c r="M5" s="106"/>
      <c r="N5" s="106"/>
      <c r="O5" s="106"/>
      <c r="P5" s="106"/>
    </row>
    <row r="6" spans="1:16" ht="40" customHeight="1" x14ac:dyDescent="0.35">
      <c r="A6" s="107" t="s">
        <v>86</v>
      </c>
      <c r="B6" s="107"/>
      <c r="C6" s="107"/>
      <c r="D6" s="107"/>
      <c r="E6" s="107"/>
      <c r="F6" s="107"/>
      <c r="G6" s="107"/>
      <c r="H6" s="107"/>
      <c r="I6" s="107"/>
      <c r="J6" s="107"/>
      <c r="K6" s="107"/>
      <c r="L6" s="107"/>
      <c r="M6" s="107"/>
      <c r="N6" s="107"/>
      <c r="O6" s="107"/>
      <c r="P6" s="107"/>
    </row>
    <row r="7" spans="1:16" ht="45.65" customHeight="1" x14ac:dyDescent="0.35">
      <c r="A7" s="5"/>
      <c r="B7" s="132" t="s">
        <v>87</v>
      </c>
      <c r="C7" s="132"/>
      <c r="D7" s="28" t="s">
        <v>88</v>
      </c>
      <c r="E7" s="133" t="s">
        <v>89</v>
      </c>
      <c r="F7" s="134"/>
      <c r="G7" s="134"/>
      <c r="H7" s="134"/>
      <c r="I7" s="135"/>
      <c r="J7" s="19"/>
      <c r="K7" s="19"/>
      <c r="L7" s="19"/>
      <c r="M7" s="19"/>
      <c r="N7" s="19"/>
      <c r="O7" s="19"/>
      <c r="P7" s="5"/>
    </row>
    <row r="8" spans="1:16" ht="20.5" customHeight="1" x14ac:dyDescent="0.35">
      <c r="A8" s="5"/>
      <c r="B8" s="86" t="s">
        <v>11</v>
      </c>
      <c r="C8" s="86"/>
      <c r="D8" s="65" t="s">
        <v>38</v>
      </c>
      <c r="E8" s="136" t="s">
        <v>90</v>
      </c>
      <c r="F8" s="137"/>
      <c r="G8" s="137"/>
      <c r="H8" s="137"/>
      <c r="I8" s="138"/>
      <c r="J8" s="17"/>
      <c r="K8" s="17"/>
      <c r="L8" s="17"/>
      <c r="M8" s="20"/>
      <c r="N8" s="20"/>
      <c r="O8" s="21"/>
      <c r="P8" s="5"/>
    </row>
    <row r="9" spans="1:16" ht="39" customHeight="1" x14ac:dyDescent="0.35">
      <c r="A9" s="5"/>
      <c r="B9" s="86" t="s">
        <v>12</v>
      </c>
      <c r="C9" s="86"/>
      <c r="D9" s="66">
        <v>8.44</v>
      </c>
      <c r="E9" s="145" t="s">
        <v>91</v>
      </c>
      <c r="F9" s="143"/>
      <c r="G9" s="143"/>
      <c r="H9" s="143"/>
      <c r="I9" s="144"/>
      <c r="J9" s="17"/>
      <c r="K9" s="17"/>
      <c r="L9" s="17"/>
      <c r="M9" s="17"/>
      <c r="N9" s="17"/>
      <c r="O9" s="21"/>
      <c r="P9" s="5"/>
    </row>
    <row r="10" spans="1:16" ht="18" customHeight="1" x14ac:dyDescent="0.35">
      <c r="A10" s="5"/>
      <c r="B10" s="85" t="s">
        <v>37</v>
      </c>
      <c r="C10" s="86"/>
      <c r="D10" s="66">
        <v>3.29</v>
      </c>
      <c r="E10" s="142" t="s">
        <v>92</v>
      </c>
      <c r="F10" s="143"/>
      <c r="G10" s="143"/>
      <c r="H10" s="143"/>
      <c r="I10" s="144"/>
      <c r="J10" s="17"/>
      <c r="K10" s="17"/>
      <c r="L10" s="17"/>
      <c r="M10" s="17"/>
      <c r="N10" s="17"/>
      <c r="O10" s="21"/>
      <c r="P10" s="5"/>
    </row>
    <row r="11" spans="1:16" ht="20.5" customHeight="1" x14ac:dyDescent="0.35">
      <c r="A11" s="5"/>
      <c r="B11" s="86" t="s">
        <v>14</v>
      </c>
      <c r="C11" s="86"/>
      <c r="D11" s="65" t="s">
        <v>38</v>
      </c>
      <c r="E11" s="142" t="s">
        <v>93</v>
      </c>
      <c r="F11" s="143"/>
      <c r="G11" s="143"/>
      <c r="H11" s="143"/>
      <c r="I11" s="144"/>
      <c r="J11" s="17"/>
      <c r="K11" s="17"/>
      <c r="L11" s="17"/>
      <c r="M11" s="17"/>
      <c r="N11" s="17"/>
      <c r="O11" s="21"/>
      <c r="P11" s="5"/>
    </row>
    <row r="12" spans="1:16" ht="29.5" customHeight="1" x14ac:dyDescent="0.35">
      <c r="A12" s="5"/>
      <c r="B12" s="86" t="s">
        <v>15</v>
      </c>
      <c r="C12" s="86"/>
      <c r="D12" s="65">
        <v>4</v>
      </c>
      <c r="E12" s="145" t="s">
        <v>94</v>
      </c>
      <c r="F12" s="146"/>
      <c r="G12" s="146"/>
      <c r="H12" s="146"/>
      <c r="I12" s="147"/>
      <c r="J12" s="17"/>
      <c r="K12" s="17"/>
      <c r="L12" s="17"/>
      <c r="M12" s="17"/>
      <c r="N12" s="17"/>
      <c r="O12" s="21"/>
      <c r="P12" s="5"/>
    </row>
    <row r="13" spans="1:16" ht="22" customHeight="1" x14ac:dyDescent="0.35">
      <c r="A13" s="5"/>
      <c r="B13" s="86" t="s">
        <v>16</v>
      </c>
      <c r="C13" s="86"/>
      <c r="D13" s="66">
        <v>3</v>
      </c>
      <c r="E13" s="142" t="s">
        <v>95</v>
      </c>
      <c r="F13" s="143"/>
      <c r="G13" s="143"/>
      <c r="H13" s="143"/>
      <c r="I13" s="144"/>
      <c r="J13" s="17"/>
      <c r="K13" s="17"/>
      <c r="L13" s="17"/>
      <c r="M13" s="17"/>
      <c r="N13" s="17"/>
      <c r="O13" s="21"/>
      <c r="P13" s="5"/>
    </row>
    <row r="14" spans="1:16" ht="14.15" customHeight="1" x14ac:dyDescent="0.35">
      <c r="A14" s="5"/>
      <c r="B14" s="131" t="s">
        <v>9</v>
      </c>
      <c r="C14" s="100"/>
      <c r="D14" s="67">
        <f>SUM(D8:D13)</f>
        <v>18.73</v>
      </c>
      <c r="E14" s="139"/>
      <c r="F14" s="140"/>
      <c r="G14" s="140"/>
      <c r="H14" s="140"/>
      <c r="I14" s="141"/>
      <c r="J14" s="17"/>
      <c r="K14" s="17"/>
      <c r="L14" s="17"/>
      <c r="M14" s="17"/>
      <c r="N14" s="17"/>
      <c r="O14" s="21"/>
      <c r="P14" s="5"/>
    </row>
  </sheetData>
  <sheetProtection algorithmName="SHA-512" hashValue="pxIwatfOiGiRWpMaLl12bDBaMHrAfySzuZO1drKOjTCh/YwdVADlZjnHjDX5pvFUST3wxgnULqjZ6D/ZYTkL+Q==" saltValue="lbOcjIbluaNPkNVEdmuH/Q==" spinCount="100000" sheet="1" objects="1" scenarios="1"/>
  <mergeCells count="19">
    <mergeCell ref="B9:C9"/>
    <mergeCell ref="E13:I13"/>
    <mergeCell ref="E12:I12"/>
    <mergeCell ref="E11:I11"/>
    <mergeCell ref="E10:I10"/>
    <mergeCell ref="E9:I9"/>
    <mergeCell ref="E14:I14"/>
    <mergeCell ref="B10:C10"/>
    <mergeCell ref="B11:C11"/>
    <mergeCell ref="B12:C12"/>
    <mergeCell ref="B13:C13"/>
    <mergeCell ref="B14:C14"/>
    <mergeCell ref="A4:O4"/>
    <mergeCell ref="A5:P5"/>
    <mergeCell ref="A6:P6"/>
    <mergeCell ref="B7:C7"/>
    <mergeCell ref="B8:C8"/>
    <mergeCell ref="E7:I7"/>
    <mergeCell ref="E8:I8"/>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Our People</vt:lpstr>
      <vt:lpstr>Water &amp; Waste</vt:lpstr>
      <vt:lpstr>Energy &amp; Emissions</vt:lpstr>
      <vt:lpstr>Reclamation &amp; Closure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Jillian Lennartz</dc:creator>
  <cp:keywords/>
  <dc:description/>
  <cp:lastModifiedBy>Jillian Lennartz</cp:lastModifiedBy>
  <cp:revision/>
  <dcterms:created xsi:type="dcterms:W3CDTF">2023-06-15T16:23:41Z</dcterms:created>
  <dcterms:modified xsi:type="dcterms:W3CDTF">2023-06-27T21:24:00Z</dcterms:modified>
  <cp:category/>
  <cp:contentStatus/>
</cp:coreProperties>
</file>